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drawings/drawing7.xml" ContentType="application/vnd.openxmlformats-officedocument.drawingml.chartshapes+xml"/>
  <Override PartName="/xl/drawings/drawing36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20.xml" ContentType="application/vnd.openxmlformats-officedocument.drawingml.chartshapes+xml"/>
  <Override PartName="/xl/drawings/drawing17.xml" ContentType="application/vnd.openxmlformats-officedocument.drawingml.chartshapes+xml"/>
  <Override PartName="/xl/drawings/drawing11.xml" ContentType="application/vnd.openxmlformats-officedocument.drawingml.chartshapes+xml"/>
  <Override PartName="/xl/workbook.xml" ContentType="application/vnd.openxmlformats-officedocument.spreadsheetml.sheet.main+xml"/>
  <Override PartName="/xl/worksheets/sheet16.xml" ContentType="application/vnd.openxmlformats-officedocument.spreadsheetml.worksheet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drawings/drawing40.xml" ContentType="application/vnd.openxmlformats-officedocument.drawing+xml"/>
  <Override PartName="/xl/drawings/drawing39.xml" ContentType="application/vnd.openxmlformats-officedocument.drawing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worksheets/sheet10.xml" ContentType="application/vnd.openxmlformats-officedocument.spreadsheetml.worksheet+xml"/>
  <Override PartName="/xl/charts/chart7.xml" ContentType="application/vnd.openxmlformats-officedocument.drawingml.char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35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styles.xml" ContentType="application/vnd.openxmlformats-officedocument.spreadsheetml.styles+xml"/>
  <Override PartName="/xl/drawings/drawing15.xml" ContentType="application/vnd.openxmlformats-officedocument.drawing+xml"/>
  <Override PartName="/xl/drawings/drawing18.xml" ContentType="application/vnd.openxmlformats-officedocument.drawing+xml"/>
  <Override PartName="/xl/worksheets/sheet36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3.xml" ContentType="application/vnd.openxmlformats-officedocument.drawing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chartsheets/sheet2.xml" ContentType="application/vnd.openxmlformats-officedocument.spreadsheetml.chartsheet+xml"/>
  <Override PartName="/xl/charts/chart4.xml" ContentType="application/vnd.openxmlformats-officedocument.drawingml.chart+xml"/>
  <Override PartName="/xl/sharedStrings.xml" ContentType="application/vnd.openxmlformats-officedocument.spreadsheetml.sharedStrings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2.xml" ContentType="application/vnd.openxmlformats-officedocument.drawing+xml"/>
  <Override PartName="/xl/drawings/drawing34.xml" ContentType="application/vnd.openxmlformats-officedocument.drawing+xml"/>
  <Override PartName="/xl/worksheets/sheet14.xml" ContentType="application/vnd.openxmlformats-officedocument.spreadsheetml.worksheet+xml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drawings/drawing22.xml" ContentType="application/vnd.openxmlformats-officedocument.drawing+xml"/>
  <Override PartName="/xl/worksheets/sheet34.xml" ContentType="application/vnd.openxmlformats-officedocument.spreadsheetml.worksheet+xml"/>
  <Override PartName="/xl/drawings/drawing23.xml" ContentType="application/vnd.openxmlformats-officedocument.drawing+xml"/>
  <Override PartName="/xl/chartsheets/sheet5.xml" ContentType="application/vnd.openxmlformats-officedocument.spreadsheetml.chartsheet+xml"/>
  <Override PartName="/xl/worksheets/sheet22.xml" ContentType="application/vnd.openxmlformats-officedocument.spreadsheetml.worksheet+xml"/>
  <Override PartName="/xl/drawings/drawing31.xml" ContentType="application/vnd.openxmlformats-officedocument.drawing+xml"/>
  <Override PartName="/xl/chartsheets/sheet6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drawings/drawing32.xml" ContentType="application/vnd.openxmlformats-officedocument.drawing+xml"/>
  <Override PartName="/xl/chartsheets/sheet3.xml" ContentType="application/vnd.openxmlformats-officedocument.spreadsheetml.chartsheet+xml"/>
  <Override PartName="/xl/worksheets/sheet17.xml" ContentType="application/vnd.openxmlformats-officedocument.spreadsheetml.worksheet+xml"/>
  <Override PartName="/xl/drawings/drawing33.xml" ContentType="application/vnd.openxmlformats-officedocument.drawing+xml"/>
  <Override PartName="/xl/chartsheets/sheet4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worksheets/sheet25.xml" ContentType="application/vnd.openxmlformats-officedocument.spreadsheetml.worksheet+xml"/>
  <Override PartName="/xl/drawings/drawing27.xml" ContentType="application/vnd.openxmlformats-officedocument.drawing+xml"/>
  <Override PartName="/xl/chartsheets/sheet7.xml" ContentType="application/vnd.openxmlformats-officedocument.spreadsheetml.chart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charts/chart6.xml" ContentType="application/vnd.openxmlformats-officedocument.drawingml.chart+xml"/>
  <Override PartName="/xl/worksheets/sheet11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1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5480" windowHeight="11100" tabRatio="699" firstSheet="32" activeTab="33"/>
  </bookViews>
  <sheets>
    <sheet name="المحتويات" sheetId="21" r:id="rId1"/>
    <sheet name="Cont" sheetId="22" r:id="rId2"/>
    <sheet name="Con-GR" sheetId="23" r:id="rId3"/>
    <sheet name="Chapter 1" sheetId="24" r:id="rId4"/>
    <sheet name="1" sheetId="25" r:id="rId5"/>
    <sheet name="2" sheetId="26" r:id="rId6"/>
    <sheet name="3" sheetId="27" r:id="rId7"/>
    <sheet name="4" sheetId="28" r:id="rId8"/>
    <sheet name="5" sheetId="29" r:id="rId9"/>
    <sheet name="Chart1" sheetId="30" r:id="rId10"/>
    <sheet name="6" sheetId="31" r:id="rId11"/>
    <sheet name="Chapter 2" sheetId="33" r:id="rId12"/>
    <sheet name="B1" sheetId="35" r:id="rId13"/>
    <sheet name="Chart2" sheetId="36" r:id="rId14"/>
    <sheet name="B2" sheetId="37" r:id="rId15"/>
    <sheet name="B3" sheetId="38" r:id="rId16"/>
    <sheet name="B4" sheetId="39" r:id="rId17"/>
    <sheet name="B5" sheetId="50" r:id="rId18"/>
    <sheet name="Chart3" sheetId="51" r:id="rId19"/>
    <sheet name="B6" sheetId="52" r:id="rId20"/>
    <sheet name="Chart4" sheetId="53" r:id="rId21"/>
    <sheet name="B7" sheetId="73" r:id="rId22"/>
    <sheet name="Chapter 3" sheetId="77" r:id="rId23"/>
    <sheet name="D-1" sheetId="79" r:id="rId24"/>
    <sheet name="D-2" sheetId="81" r:id="rId25"/>
    <sheet name="Chart5" sheetId="82" r:id="rId26"/>
    <sheet name="D-3" sheetId="83" r:id="rId27"/>
    <sheet name="Chart 6" sheetId="149" r:id="rId28"/>
    <sheet name="D-4" sheetId="89" r:id="rId29"/>
    <sheet name="D-5" sheetId="98" r:id="rId30"/>
    <sheet name="D-6-1" sheetId="164" r:id="rId31"/>
    <sheet name="D-6-2" sheetId="165" r:id="rId32"/>
    <sheet name="D-6-3" sheetId="166" r:id="rId33"/>
    <sheet name="Chapter 4" sheetId="110" r:id="rId34"/>
    <sheet name="ID-1" sheetId="112" r:id="rId35"/>
    <sheet name="Chart7" sheetId="113" r:id="rId36"/>
    <sheet name="ID-2" sheetId="115" r:id="rId37"/>
    <sheet name="ID-3" sheetId="163" r:id="rId38"/>
    <sheet name="ID-4" sheetId="167" r:id="rId39"/>
    <sheet name="Chapter 5" sheetId="168" r:id="rId40"/>
    <sheet name="DP-1" sheetId="169" r:id="rId41"/>
    <sheet name="DP-2" sheetId="170" r:id="rId42"/>
    <sheet name="DP-3" sheetId="171" r:id="rId43"/>
  </sheets>
  <definedNames>
    <definedName name="_xlnm.Print_Area" localSheetId="4">'1'!$A$1:$I$18</definedName>
    <definedName name="_xlnm.Print_Area" localSheetId="5">'2'!$A$1:$G$17</definedName>
    <definedName name="_xlnm.Print_Area" localSheetId="6">'3'!$A$1:$N$17</definedName>
    <definedName name="_xlnm.Print_Area" localSheetId="7">'4'!$A$1:$K$16</definedName>
    <definedName name="_xlnm.Print_Area" localSheetId="8">'5'!$A$1:$K$16</definedName>
    <definedName name="_xlnm.Print_Area" localSheetId="10">'6'!$A$1:$K$16</definedName>
    <definedName name="_xlnm.Print_Area" localSheetId="14">'B2'!$A$1:$K$16</definedName>
    <definedName name="_xlnm.Print_Area" localSheetId="15">'B3'!$A$1:$N$18</definedName>
    <definedName name="_xlnm.Print_Area" localSheetId="16">'B4'!$A$1:$O$16</definedName>
    <definedName name="_xlnm.Print_Area" localSheetId="17">'B5'!$A$1:$K$14</definedName>
    <definedName name="_xlnm.Print_Area" localSheetId="19">'B6'!$A$1:$K$16</definedName>
    <definedName name="_xlnm.Print_Area" localSheetId="21">'B7'!$A$1:$K$15</definedName>
    <definedName name="_xlnm.Print_Area" localSheetId="11">'Chapter 2'!$A$1:$B$1</definedName>
    <definedName name="_xlnm.Print_Area" localSheetId="22">'Chapter 3'!$A$1</definedName>
    <definedName name="_xlnm.Print_Area" localSheetId="33">'Chapter 4'!$A$1</definedName>
    <definedName name="_xlnm.Print_Area" localSheetId="39">'Chapter 5'!$A$1</definedName>
    <definedName name="_xlnm.Print_Area" localSheetId="1">Cont!$A$1:$D$42</definedName>
    <definedName name="_xlnm.Print_Area" localSheetId="23">'D-1'!$A$1:$M$16</definedName>
    <definedName name="_xlnm.Print_Area" localSheetId="24">'D-2'!$A$1:$K$19</definedName>
    <definedName name="_xlnm.Print_Area" localSheetId="26">'D-3'!$A$1:$K$32</definedName>
    <definedName name="_xlnm.Print_Area" localSheetId="29">'D-5'!$A$1:$M$23</definedName>
    <definedName name="_xlnm.Print_Area" localSheetId="30">'D-6-1'!$A$1:$Y$128</definedName>
    <definedName name="_xlnm.Print_Area" localSheetId="31">'D-6-2'!$A$1:$X$128</definedName>
    <definedName name="_xlnm.Print_Area" localSheetId="32">'D-6-3'!$A$1:$X$128</definedName>
    <definedName name="_xlnm.Print_Area" localSheetId="40">'DP-1'!$A$1:$M$23</definedName>
    <definedName name="_xlnm.Print_Area" localSheetId="41">'DP-2'!$A$1:$K$24</definedName>
    <definedName name="_xlnm.Print_Area" localSheetId="42">'DP-3'!$A$1:$K$24</definedName>
    <definedName name="_xlnm.Print_Area" localSheetId="34">'ID-1'!$A$1:$K$16</definedName>
    <definedName name="_xlnm.Print_Area" localSheetId="38">'ID-4'!$A$1:$H$61</definedName>
    <definedName name="_xlnm.Print_Titles" localSheetId="1">Cont!$1:$2</definedName>
    <definedName name="_xlnm.Print_Titles" localSheetId="28">'D-4'!$1:$6</definedName>
    <definedName name="_xlnm.Print_Titles" localSheetId="30">'D-6-1'!$1:$6</definedName>
    <definedName name="_xlnm.Print_Titles" localSheetId="31">'D-6-2'!$1:$6</definedName>
    <definedName name="_xlnm.Print_Titles" localSheetId="32">'D-6-3'!$1:$6</definedName>
    <definedName name="_xlnm.Print_Titles" localSheetId="38">'ID-4'!$1:$5</definedName>
  </definedNames>
  <calcPr calcId="145621"/>
</workbook>
</file>

<file path=xl/calcChain.xml><?xml version="1.0" encoding="utf-8"?>
<calcChain xmlns="http://schemas.openxmlformats.org/spreadsheetml/2006/main">
  <c r="C8" i="169" l="1"/>
  <c r="C9" i="169"/>
  <c r="C10" i="169"/>
  <c r="C11" i="169"/>
  <c r="C12" i="169"/>
  <c r="C13" i="169"/>
  <c r="C14" i="169"/>
  <c r="C15" i="169"/>
  <c r="C16" i="169"/>
  <c r="C17" i="169"/>
  <c r="C18" i="169"/>
  <c r="C19" i="169"/>
  <c r="C20" i="169"/>
  <c r="C21" i="169"/>
  <c r="C22" i="169"/>
  <c r="C7" i="169"/>
  <c r="D8" i="169"/>
  <c r="E8" i="169"/>
  <c r="F8" i="169"/>
  <c r="G8" i="169"/>
  <c r="D9" i="169"/>
  <c r="E9" i="169"/>
  <c r="F9" i="169"/>
  <c r="G9" i="169"/>
  <c r="D10" i="169"/>
  <c r="E10" i="169"/>
  <c r="F10" i="169"/>
  <c r="G10" i="169"/>
  <c r="D11" i="169"/>
  <c r="E11" i="169"/>
  <c r="F11" i="169"/>
  <c r="G11" i="169"/>
  <c r="D12" i="169"/>
  <c r="E12" i="169"/>
  <c r="F12" i="169"/>
  <c r="G12" i="169"/>
  <c r="D13" i="169"/>
  <c r="E13" i="169"/>
  <c r="F13" i="169"/>
  <c r="G13" i="169"/>
  <c r="D14" i="169"/>
  <c r="E14" i="169"/>
  <c r="F14" i="169"/>
  <c r="G14" i="169"/>
  <c r="D15" i="169"/>
  <c r="E15" i="169"/>
  <c r="F15" i="169"/>
  <c r="G15" i="169"/>
  <c r="D16" i="169"/>
  <c r="E16" i="169"/>
  <c r="F16" i="169"/>
  <c r="G16" i="169"/>
  <c r="D17" i="169"/>
  <c r="E17" i="169"/>
  <c r="F17" i="169"/>
  <c r="G17" i="169"/>
  <c r="D18" i="169"/>
  <c r="E18" i="169"/>
  <c r="F18" i="169"/>
  <c r="G18" i="169"/>
  <c r="D19" i="169"/>
  <c r="E19" i="169"/>
  <c r="F19" i="169"/>
  <c r="G19" i="169"/>
  <c r="D20" i="169"/>
  <c r="E20" i="169"/>
  <c r="F20" i="169"/>
  <c r="G20" i="169"/>
  <c r="D21" i="169"/>
  <c r="E21" i="169"/>
  <c r="F21" i="169"/>
  <c r="G21" i="169"/>
  <c r="D22" i="169"/>
  <c r="E22" i="169"/>
  <c r="F22" i="169"/>
  <c r="G22" i="169"/>
  <c r="D7" i="169"/>
  <c r="E7" i="169"/>
  <c r="F7" i="169"/>
  <c r="I8" i="169"/>
  <c r="I9" i="169"/>
  <c r="I10" i="169"/>
  <c r="I11" i="169"/>
  <c r="I12" i="169"/>
  <c r="I13" i="169"/>
  <c r="I14" i="169"/>
  <c r="I15" i="169"/>
  <c r="I16" i="169"/>
  <c r="I17" i="169"/>
  <c r="I18" i="169"/>
  <c r="I19" i="169"/>
  <c r="I20" i="169"/>
  <c r="I21" i="169"/>
  <c r="I22" i="169"/>
  <c r="I7" i="169"/>
  <c r="J8" i="169"/>
  <c r="J9" i="169"/>
  <c r="J10" i="169"/>
  <c r="J11" i="169"/>
  <c r="J12" i="169"/>
  <c r="J13" i="169"/>
  <c r="J14" i="169"/>
  <c r="J15" i="169"/>
  <c r="J16" i="169"/>
  <c r="J17" i="169"/>
  <c r="J18" i="169"/>
  <c r="J19" i="169"/>
  <c r="J20" i="169"/>
  <c r="J21" i="169"/>
  <c r="J22" i="169"/>
  <c r="J7" i="169"/>
  <c r="H8" i="169"/>
  <c r="H9" i="169"/>
  <c r="H10" i="169"/>
  <c r="H11" i="169"/>
  <c r="H12" i="169"/>
  <c r="H13" i="169"/>
  <c r="H14" i="169"/>
  <c r="H15" i="169"/>
  <c r="H16" i="169"/>
  <c r="H17" i="169"/>
  <c r="H18" i="169"/>
  <c r="H19" i="169"/>
  <c r="H20" i="169"/>
  <c r="H21" i="169"/>
  <c r="H22" i="169"/>
  <c r="G7" i="169"/>
  <c r="H7" i="169"/>
  <c r="K9" i="169"/>
  <c r="K10" i="169"/>
  <c r="K11" i="169"/>
  <c r="K12" i="169"/>
  <c r="K13" i="169"/>
  <c r="K14" i="169"/>
  <c r="K15" i="169"/>
  <c r="K16" i="169"/>
  <c r="K17" i="169"/>
  <c r="K18" i="169"/>
  <c r="K19" i="169"/>
  <c r="K20" i="169"/>
  <c r="K21" i="169"/>
  <c r="K22" i="169"/>
  <c r="K8" i="169"/>
  <c r="K7" i="169"/>
  <c r="C33" i="163" l="1"/>
  <c r="B33" i="163" s="1"/>
  <c r="D33" i="163"/>
  <c r="B49" i="83" l="1"/>
  <c r="C49" i="83"/>
  <c r="B25" i="81"/>
  <c r="C25" i="81"/>
  <c r="B26" i="81"/>
  <c r="C26" i="81"/>
  <c r="B27" i="81"/>
  <c r="C27" i="81"/>
  <c r="B28" i="81"/>
  <c r="C28" i="81"/>
  <c r="B29" i="81"/>
  <c r="C29" i="81"/>
  <c r="B30" i="81"/>
  <c r="C30" i="81"/>
  <c r="B31" i="81"/>
  <c r="C31" i="81"/>
  <c r="B32" i="81"/>
  <c r="C32" i="81"/>
  <c r="B33" i="81"/>
  <c r="C33" i="81"/>
  <c r="B34" i="81"/>
  <c r="C34" i="81"/>
  <c r="B35" i="81"/>
  <c r="C35" i="81"/>
  <c r="C24" i="81"/>
  <c r="B24" i="81"/>
  <c r="C18" i="50"/>
  <c r="B18" i="50"/>
  <c r="C19" i="50"/>
  <c r="D6" i="167" l="1"/>
  <c r="F58" i="167"/>
  <c r="D9" i="163"/>
  <c r="B9" i="163"/>
  <c r="V126" i="165"/>
  <c r="U126" i="165"/>
  <c r="T126" i="165"/>
  <c r="S126" i="165"/>
  <c r="R126" i="165"/>
  <c r="Q126" i="165"/>
  <c r="P126" i="165"/>
  <c r="O126" i="165"/>
  <c r="N126" i="165"/>
  <c r="M126" i="165"/>
  <c r="L126" i="165"/>
  <c r="K126" i="165"/>
  <c r="J126" i="165"/>
  <c r="I126" i="165"/>
  <c r="H126" i="165"/>
  <c r="G126" i="165"/>
  <c r="F126" i="165"/>
  <c r="E126" i="165"/>
  <c r="V125" i="165"/>
  <c r="U125" i="165"/>
  <c r="T125" i="165"/>
  <c r="S125" i="165"/>
  <c r="R125" i="165"/>
  <c r="Q125" i="165"/>
  <c r="P125" i="165"/>
  <c r="O125" i="165"/>
  <c r="O127" i="165" s="1"/>
  <c r="N125" i="165"/>
  <c r="M125" i="165"/>
  <c r="L125" i="165"/>
  <c r="K125" i="165"/>
  <c r="K127" i="165" s="1"/>
  <c r="J125" i="165"/>
  <c r="J127" i="165" s="1"/>
  <c r="I125" i="165"/>
  <c r="I127" i="165" s="1"/>
  <c r="H125" i="165"/>
  <c r="G125" i="165"/>
  <c r="G127" i="165" s="1"/>
  <c r="F125" i="165"/>
  <c r="F127" i="165" s="1"/>
  <c r="E125" i="165"/>
  <c r="Q127" i="165" l="1"/>
  <c r="L127" i="165"/>
  <c r="T127" i="165"/>
  <c r="R127" i="165"/>
  <c r="E127" i="165"/>
  <c r="M127" i="165"/>
  <c r="U127" i="165"/>
  <c r="S127" i="165"/>
  <c r="H127" i="165"/>
  <c r="P127" i="165"/>
  <c r="V127" i="165"/>
  <c r="N127" i="165"/>
  <c r="B37" i="83"/>
  <c r="C36" i="83"/>
  <c r="B36" i="83"/>
  <c r="C20" i="50" l="1"/>
  <c r="C21" i="50"/>
  <c r="C22" i="50"/>
  <c r="C23" i="50"/>
  <c r="C24" i="50"/>
  <c r="F7" i="166" l="1"/>
  <c r="G7" i="166"/>
  <c r="H7" i="166"/>
  <c r="I7" i="166"/>
  <c r="J7" i="166"/>
  <c r="K7" i="166"/>
  <c r="L7" i="166"/>
  <c r="M7" i="166"/>
  <c r="N7" i="166"/>
  <c r="O7" i="166"/>
  <c r="P7" i="166"/>
  <c r="Q7" i="166"/>
  <c r="R7" i="166"/>
  <c r="S7" i="166"/>
  <c r="T7" i="166"/>
  <c r="U7" i="166"/>
  <c r="V7" i="166"/>
  <c r="F8" i="166"/>
  <c r="G8" i="166"/>
  <c r="H8" i="166"/>
  <c r="I8" i="166"/>
  <c r="J8" i="166"/>
  <c r="K8" i="166"/>
  <c r="L8" i="166"/>
  <c r="M8" i="166"/>
  <c r="N8" i="166"/>
  <c r="O8" i="166"/>
  <c r="P8" i="166"/>
  <c r="Q8" i="166"/>
  <c r="R8" i="166"/>
  <c r="S8" i="166"/>
  <c r="T8" i="166"/>
  <c r="U8" i="166"/>
  <c r="V8" i="166"/>
  <c r="F9" i="166"/>
  <c r="G9" i="166"/>
  <c r="H9" i="166"/>
  <c r="I9" i="166"/>
  <c r="J9" i="166"/>
  <c r="K9" i="166"/>
  <c r="L9" i="166"/>
  <c r="M9" i="166"/>
  <c r="N9" i="166"/>
  <c r="O9" i="166"/>
  <c r="P9" i="166"/>
  <c r="Q9" i="166"/>
  <c r="R9" i="166"/>
  <c r="S9" i="166"/>
  <c r="T9" i="166"/>
  <c r="U9" i="166"/>
  <c r="V9" i="166"/>
  <c r="F10" i="166"/>
  <c r="G10" i="166"/>
  <c r="H10" i="166"/>
  <c r="I10" i="166"/>
  <c r="J10" i="166"/>
  <c r="K10" i="166"/>
  <c r="L10" i="166"/>
  <c r="M10" i="166"/>
  <c r="N10" i="166"/>
  <c r="O10" i="166"/>
  <c r="P10" i="166"/>
  <c r="Q10" i="166"/>
  <c r="R10" i="166"/>
  <c r="S10" i="166"/>
  <c r="T10" i="166"/>
  <c r="U10" i="166"/>
  <c r="V10" i="166"/>
  <c r="F11" i="166"/>
  <c r="G11" i="166"/>
  <c r="H11" i="166"/>
  <c r="I11" i="166"/>
  <c r="J11" i="166"/>
  <c r="K11" i="166"/>
  <c r="L11" i="166"/>
  <c r="M11" i="166"/>
  <c r="N11" i="166"/>
  <c r="O11" i="166"/>
  <c r="P11" i="166"/>
  <c r="Q11" i="166"/>
  <c r="R11" i="166"/>
  <c r="S11" i="166"/>
  <c r="T11" i="166"/>
  <c r="U11" i="166"/>
  <c r="V11" i="166"/>
  <c r="F12" i="166"/>
  <c r="G12" i="166"/>
  <c r="H12" i="166"/>
  <c r="I12" i="166"/>
  <c r="J12" i="166"/>
  <c r="K12" i="166"/>
  <c r="L12" i="166"/>
  <c r="M12" i="166"/>
  <c r="N12" i="166"/>
  <c r="O12" i="166"/>
  <c r="P12" i="166"/>
  <c r="Q12" i="166"/>
  <c r="R12" i="166"/>
  <c r="S12" i="166"/>
  <c r="T12" i="166"/>
  <c r="U12" i="166"/>
  <c r="V12" i="166"/>
  <c r="F13" i="166"/>
  <c r="G13" i="166"/>
  <c r="H13" i="166"/>
  <c r="I13" i="166"/>
  <c r="J13" i="166"/>
  <c r="K13" i="166"/>
  <c r="L13" i="166"/>
  <c r="M13" i="166"/>
  <c r="N13" i="166"/>
  <c r="O13" i="166"/>
  <c r="P13" i="166"/>
  <c r="Q13" i="166"/>
  <c r="R13" i="166"/>
  <c r="S13" i="166"/>
  <c r="T13" i="166"/>
  <c r="U13" i="166"/>
  <c r="V13" i="166"/>
  <c r="F14" i="166"/>
  <c r="G14" i="166"/>
  <c r="H14" i="166"/>
  <c r="I14" i="166"/>
  <c r="J14" i="166"/>
  <c r="K14" i="166"/>
  <c r="L14" i="166"/>
  <c r="M14" i="166"/>
  <c r="N14" i="166"/>
  <c r="O14" i="166"/>
  <c r="P14" i="166"/>
  <c r="Q14" i="166"/>
  <c r="R14" i="166"/>
  <c r="S14" i="166"/>
  <c r="T14" i="166"/>
  <c r="U14" i="166"/>
  <c r="V14" i="166"/>
  <c r="F15" i="166"/>
  <c r="G15" i="166"/>
  <c r="H15" i="166"/>
  <c r="I15" i="166"/>
  <c r="J15" i="166"/>
  <c r="K15" i="166"/>
  <c r="L15" i="166"/>
  <c r="M15" i="166"/>
  <c r="N15" i="166"/>
  <c r="O15" i="166"/>
  <c r="P15" i="166"/>
  <c r="Q15" i="166"/>
  <c r="R15" i="166"/>
  <c r="S15" i="166"/>
  <c r="T15" i="166"/>
  <c r="U15" i="166"/>
  <c r="V15" i="166"/>
  <c r="F16" i="166"/>
  <c r="G16" i="166"/>
  <c r="H16" i="166"/>
  <c r="I16" i="166"/>
  <c r="J16" i="166"/>
  <c r="K16" i="166"/>
  <c r="L16" i="166"/>
  <c r="M16" i="166"/>
  <c r="N16" i="166"/>
  <c r="O16" i="166"/>
  <c r="P16" i="166"/>
  <c r="Q16" i="166"/>
  <c r="R16" i="166"/>
  <c r="S16" i="166"/>
  <c r="T16" i="166"/>
  <c r="U16" i="166"/>
  <c r="V16" i="166"/>
  <c r="F17" i="166"/>
  <c r="G17" i="166"/>
  <c r="H17" i="166"/>
  <c r="I17" i="166"/>
  <c r="J17" i="166"/>
  <c r="K17" i="166"/>
  <c r="L17" i="166"/>
  <c r="M17" i="166"/>
  <c r="N17" i="166"/>
  <c r="O17" i="166"/>
  <c r="P17" i="166"/>
  <c r="Q17" i="166"/>
  <c r="R17" i="166"/>
  <c r="S17" i="166"/>
  <c r="T17" i="166"/>
  <c r="U17" i="166"/>
  <c r="V17" i="166"/>
  <c r="F18" i="166"/>
  <c r="G18" i="166"/>
  <c r="H18" i="166"/>
  <c r="I18" i="166"/>
  <c r="J18" i="166"/>
  <c r="K18" i="166"/>
  <c r="L18" i="166"/>
  <c r="M18" i="166"/>
  <c r="N18" i="166"/>
  <c r="O18" i="166"/>
  <c r="P18" i="166"/>
  <c r="Q18" i="166"/>
  <c r="R18" i="166"/>
  <c r="S18" i="166"/>
  <c r="T18" i="166"/>
  <c r="U18" i="166"/>
  <c r="V18" i="166"/>
  <c r="F19" i="166"/>
  <c r="G19" i="166"/>
  <c r="H19" i="166"/>
  <c r="I19" i="166"/>
  <c r="J19" i="166"/>
  <c r="K19" i="166"/>
  <c r="L19" i="166"/>
  <c r="M19" i="166"/>
  <c r="N19" i="166"/>
  <c r="O19" i="166"/>
  <c r="P19" i="166"/>
  <c r="Q19" i="166"/>
  <c r="R19" i="166"/>
  <c r="S19" i="166"/>
  <c r="T19" i="166"/>
  <c r="U19" i="166"/>
  <c r="V19" i="166"/>
  <c r="F20" i="166"/>
  <c r="G20" i="166"/>
  <c r="H20" i="166"/>
  <c r="I20" i="166"/>
  <c r="J20" i="166"/>
  <c r="K20" i="166"/>
  <c r="L20" i="166"/>
  <c r="M20" i="166"/>
  <c r="N20" i="166"/>
  <c r="O20" i="166"/>
  <c r="P20" i="166"/>
  <c r="Q20" i="166"/>
  <c r="R20" i="166"/>
  <c r="S20" i="166"/>
  <c r="T20" i="166"/>
  <c r="U20" i="166"/>
  <c r="V20" i="166"/>
  <c r="F21" i="166"/>
  <c r="G21" i="166"/>
  <c r="H21" i="166"/>
  <c r="I21" i="166"/>
  <c r="J21" i="166"/>
  <c r="K21" i="166"/>
  <c r="L21" i="166"/>
  <c r="M21" i="166"/>
  <c r="N21" i="166"/>
  <c r="O21" i="166"/>
  <c r="P21" i="166"/>
  <c r="Q21" i="166"/>
  <c r="R21" i="166"/>
  <c r="S21" i="166"/>
  <c r="T21" i="166"/>
  <c r="U21" i="166"/>
  <c r="V21" i="166"/>
  <c r="F22" i="166"/>
  <c r="G22" i="166"/>
  <c r="H22" i="166"/>
  <c r="I22" i="166"/>
  <c r="J22" i="166"/>
  <c r="K22" i="166"/>
  <c r="L22" i="166"/>
  <c r="M22" i="166"/>
  <c r="N22" i="166"/>
  <c r="O22" i="166"/>
  <c r="P22" i="166"/>
  <c r="Q22" i="166"/>
  <c r="R22" i="166"/>
  <c r="S22" i="166"/>
  <c r="T22" i="166"/>
  <c r="U22" i="166"/>
  <c r="V22" i="166"/>
  <c r="F23" i="166"/>
  <c r="G23" i="166"/>
  <c r="H23" i="166"/>
  <c r="I23" i="166"/>
  <c r="J23" i="166"/>
  <c r="K23" i="166"/>
  <c r="L23" i="166"/>
  <c r="M23" i="166"/>
  <c r="N23" i="166"/>
  <c r="O23" i="166"/>
  <c r="P23" i="166"/>
  <c r="Q23" i="166"/>
  <c r="R23" i="166"/>
  <c r="S23" i="166"/>
  <c r="T23" i="166"/>
  <c r="U23" i="166"/>
  <c r="V23" i="166"/>
  <c r="F24" i="166"/>
  <c r="G24" i="166"/>
  <c r="H24" i="166"/>
  <c r="I24" i="166"/>
  <c r="J24" i="166"/>
  <c r="K24" i="166"/>
  <c r="L24" i="166"/>
  <c r="M24" i="166"/>
  <c r="N24" i="166"/>
  <c r="O24" i="166"/>
  <c r="P24" i="166"/>
  <c r="Q24" i="166"/>
  <c r="R24" i="166"/>
  <c r="S24" i="166"/>
  <c r="T24" i="166"/>
  <c r="U24" i="166"/>
  <c r="V24" i="166"/>
  <c r="F25" i="166"/>
  <c r="G25" i="166"/>
  <c r="H25" i="166"/>
  <c r="I25" i="166"/>
  <c r="J25" i="166"/>
  <c r="K25" i="166"/>
  <c r="L25" i="166"/>
  <c r="M25" i="166"/>
  <c r="N25" i="166"/>
  <c r="O25" i="166"/>
  <c r="P25" i="166"/>
  <c r="Q25" i="166"/>
  <c r="R25" i="166"/>
  <c r="S25" i="166"/>
  <c r="T25" i="166"/>
  <c r="U25" i="166"/>
  <c r="V25" i="166"/>
  <c r="F26" i="166"/>
  <c r="G26" i="166"/>
  <c r="H26" i="166"/>
  <c r="I26" i="166"/>
  <c r="J26" i="166"/>
  <c r="K26" i="166"/>
  <c r="L26" i="166"/>
  <c r="M26" i="166"/>
  <c r="N26" i="166"/>
  <c r="O26" i="166"/>
  <c r="P26" i="166"/>
  <c r="Q26" i="166"/>
  <c r="R26" i="166"/>
  <c r="S26" i="166"/>
  <c r="T26" i="166"/>
  <c r="U26" i="166"/>
  <c r="V26" i="166"/>
  <c r="F27" i="166"/>
  <c r="G27" i="166"/>
  <c r="H27" i="166"/>
  <c r="I27" i="166"/>
  <c r="J27" i="166"/>
  <c r="K27" i="166"/>
  <c r="L27" i="166"/>
  <c r="M27" i="166"/>
  <c r="N27" i="166"/>
  <c r="O27" i="166"/>
  <c r="P27" i="166"/>
  <c r="Q27" i="166"/>
  <c r="R27" i="166"/>
  <c r="S27" i="166"/>
  <c r="T27" i="166"/>
  <c r="U27" i="166"/>
  <c r="V27" i="166"/>
  <c r="F28" i="166"/>
  <c r="G28" i="166"/>
  <c r="H28" i="166"/>
  <c r="I28" i="166"/>
  <c r="J28" i="166"/>
  <c r="K28" i="166"/>
  <c r="L28" i="166"/>
  <c r="M28" i="166"/>
  <c r="N28" i="166"/>
  <c r="O28" i="166"/>
  <c r="P28" i="166"/>
  <c r="Q28" i="166"/>
  <c r="R28" i="166"/>
  <c r="S28" i="166"/>
  <c r="T28" i="166"/>
  <c r="U28" i="166"/>
  <c r="V28" i="166"/>
  <c r="F29" i="166"/>
  <c r="G29" i="166"/>
  <c r="H29" i="166"/>
  <c r="I29" i="166"/>
  <c r="J29" i="166"/>
  <c r="K29" i="166"/>
  <c r="L29" i="166"/>
  <c r="M29" i="166"/>
  <c r="N29" i="166"/>
  <c r="O29" i="166"/>
  <c r="P29" i="166"/>
  <c r="Q29" i="166"/>
  <c r="R29" i="166"/>
  <c r="S29" i="166"/>
  <c r="T29" i="166"/>
  <c r="U29" i="166"/>
  <c r="V29" i="166"/>
  <c r="F30" i="166"/>
  <c r="G30" i="166"/>
  <c r="H30" i="166"/>
  <c r="I30" i="166"/>
  <c r="J30" i="166"/>
  <c r="K30" i="166"/>
  <c r="L30" i="166"/>
  <c r="M30" i="166"/>
  <c r="N30" i="166"/>
  <c r="O30" i="166"/>
  <c r="P30" i="166"/>
  <c r="Q30" i="166"/>
  <c r="R30" i="166"/>
  <c r="S30" i="166"/>
  <c r="T30" i="166"/>
  <c r="U30" i="166"/>
  <c r="V30" i="166"/>
  <c r="F31" i="166"/>
  <c r="G31" i="166"/>
  <c r="H31" i="166"/>
  <c r="I31" i="166"/>
  <c r="J31" i="166"/>
  <c r="K31" i="166"/>
  <c r="L31" i="166"/>
  <c r="M31" i="166"/>
  <c r="N31" i="166"/>
  <c r="O31" i="166"/>
  <c r="P31" i="166"/>
  <c r="Q31" i="166"/>
  <c r="R31" i="166"/>
  <c r="S31" i="166"/>
  <c r="T31" i="166"/>
  <c r="U31" i="166"/>
  <c r="V31" i="166"/>
  <c r="F32" i="166"/>
  <c r="G32" i="166"/>
  <c r="H32" i="166"/>
  <c r="I32" i="166"/>
  <c r="J32" i="166"/>
  <c r="K32" i="166"/>
  <c r="L32" i="166"/>
  <c r="M32" i="166"/>
  <c r="N32" i="166"/>
  <c r="O32" i="166"/>
  <c r="P32" i="166"/>
  <c r="Q32" i="166"/>
  <c r="R32" i="166"/>
  <c r="S32" i="166"/>
  <c r="T32" i="166"/>
  <c r="U32" i="166"/>
  <c r="V32" i="166"/>
  <c r="F33" i="166"/>
  <c r="G33" i="166"/>
  <c r="H33" i="166"/>
  <c r="I33" i="166"/>
  <c r="J33" i="166"/>
  <c r="K33" i="166"/>
  <c r="L33" i="166"/>
  <c r="M33" i="166"/>
  <c r="N33" i="166"/>
  <c r="O33" i="166"/>
  <c r="P33" i="166"/>
  <c r="Q33" i="166"/>
  <c r="R33" i="166"/>
  <c r="S33" i="166"/>
  <c r="T33" i="166"/>
  <c r="U33" i="166"/>
  <c r="V33" i="166"/>
  <c r="F34" i="166"/>
  <c r="G34" i="166"/>
  <c r="H34" i="166"/>
  <c r="I34" i="166"/>
  <c r="J34" i="166"/>
  <c r="K34" i="166"/>
  <c r="L34" i="166"/>
  <c r="M34" i="166"/>
  <c r="N34" i="166"/>
  <c r="O34" i="166"/>
  <c r="P34" i="166"/>
  <c r="Q34" i="166"/>
  <c r="R34" i="166"/>
  <c r="S34" i="166"/>
  <c r="T34" i="166"/>
  <c r="U34" i="166"/>
  <c r="V34" i="166"/>
  <c r="F35" i="166"/>
  <c r="G35" i="166"/>
  <c r="H35" i="166"/>
  <c r="I35" i="166"/>
  <c r="J35" i="166"/>
  <c r="K35" i="166"/>
  <c r="L35" i="166"/>
  <c r="M35" i="166"/>
  <c r="N35" i="166"/>
  <c r="O35" i="166"/>
  <c r="P35" i="166"/>
  <c r="Q35" i="166"/>
  <c r="R35" i="166"/>
  <c r="S35" i="166"/>
  <c r="T35" i="166"/>
  <c r="U35" i="166"/>
  <c r="V35" i="166"/>
  <c r="F36" i="166"/>
  <c r="G36" i="166"/>
  <c r="H36" i="166"/>
  <c r="I36" i="166"/>
  <c r="J36" i="166"/>
  <c r="K36" i="166"/>
  <c r="L36" i="166"/>
  <c r="M36" i="166"/>
  <c r="N36" i="166"/>
  <c r="O36" i="166"/>
  <c r="P36" i="166"/>
  <c r="Q36" i="166"/>
  <c r="R36" i="166"/>
  <c r="S36" i="166"/>
  <c r="T36" i="166"/>
  <c r="U36" i="166"/>
  <c r="V36" i="166"/>
  <c r="F37" i="166"/>
  <c r="G37" i="166"/>
  <c r="H37" i="166"/>
  <c r="I37" i="166"/>
  <c r="J37" i="166"/>
  <c r="K37" i="166"/>
  <c r="L37" i="166"/>
  <c r="M37" i="166"/>
  <c r="N37" i="166"/>
  <c r="O37" i="166"/>
  <c r="P37" i="166"/>
  <c r="Q37" i="166"/>
  <c r="R37" i="166"/>
  <c r="S37" i="166"/>
  <c r="T37" i="166"/>
  <c r="U37" i="166"/>
  <c r="V37" i="166"/>
  <c r="F38" i="166"/>
  <c r="G38" i="166"/>
  <c r="H38" i="166"/>
  <c r="I38" i="166"/>
  <c r="J38" i="166"/>
  <c r="K38" i="166"/>
  <c r="L38" i="166"/>
  <c r="M38" i="166"/>
  <c r="N38" i="166"/>
  <c r="O38" i="166"/>
  <c r="P38" i="166"/>
  <c r="Q38" i="166"/>
  <c r="R38" i="166"/>
  <c r="S38" i="166"/>
  <c r="T38" i="166"/>
  <c r="U38" i="166"/>
  <c r="V38" i="166"/>
  <c r="F39" i="166"/>
  <c r="G39" i="166"/>
  <c r="H39" i="166"/>
  <c r="I39" i="166"/>
  <c r="J39" i="166"/>
  <c r="K39" i="166"/>
  <c r="L39" i="166"/>
  <c r="M39" i="166"/>
  <c r="N39" i="166"/>
  <c r="O39" i="166"/>
  <c r="P39" i="166"/>
  <c r="Q39" i="166"/>
  <c r="R39" i="166"/>
  <c r="S39" i="166"/>
  <c r="T39" i="166"/>
  <c r="U39" i="166"/>
  <c r="V39" i="166"/>
  <c r="F40" i="166"/>
  <c r="G40" i="166"/>
  <c r="H40" i="166"/>
  <c r="I40" i="166"/>
  <c r="J40" i="166"/>
  <c r="K40" i="166"/>
  <c r="L40" i="166"/>
  <c r="M40" i="166"/>
  <c r="N40" i="166"/>
  <c r="O40" i="166"/>
  <c r="P40" i="166"/>
  <c r="Q40" i="166"/>
  <c r="R40" i="166"/>
  <c r="S40" i="166"/>
  <c r="T40" i="166"/>
  <c r="U40" i="166"/>
  <c r="V40" i="166"/>
  <c r="F41" i="166"/>
  <c r="G41" i="166"/>
  <c r="H41" i="166"/>
  <c r="I41" i="166"/>
  <c r="J41" i="166"/>
  <c r="K41" i="166"/>
  <c r="L41" i="166"/>
  <c r="M41" i="166"/>
  <c r="N41" i="166"/>
  <c r="O41" i="166"/>
  <c r="P41" i="166"/>
  <c r="Q41" i="166"/>
  <c r="R41" i="166"/>
  <c r="S41" i="166"/>
  <c r="T41" i="166"/>
  <c r="U41" i="166"/>
  <c r="V41" i="166"/>
  <c r="F42" i="166"/>
  <c r="G42" i="166"/>
  <c r="H42" i="166"/>
  <c r="I42" i="166"/>
  <c r="J42" i="166"/>
  <c r="K42" i="166"/>
  <c r="L42" i="166"/>
  <c r="M42" i="166"/>
  <c r="N42" i="166"/>
  <c r="O42" i="166"/>
  <c r="P42" i="166"/>
  <c r="Q42" i="166"/>
  <c r="R42" i="166"/>
  <c r="S42" i="166"/>
  <c r="T42" i="166"/>
  <c r="U42" i="166"/>
  <c r="V42" i="166"/>
  <c r="F43" i="166"/>
  <c r="G43" i="166"/>
  <c r="H43" i="166"/>
  <c r="I43" i="166"/>
  <c r="J43" i="166"/>
  <c r="K43" i="166"/>
  <c r="L43" i="166"/>
  <c r="M43" i="166"/>
  <c r="N43" i="166"/>
  <c r="O43" i="166"/>
  <c r="P43" i="166"/>
  <c r="Q43" i="166"/>
  <c r="R43" i="166"/>
  <c r="S43" i="166"/>
  <c r="T43" i="166"/>
  <c r="U43" i="166"/>
  <c r="V43" i="166"/>
  <c r="F44" i="166"/>
  <c r="G44" i="166"/>
  <c r="H44" i="166"/>
  <c r="I44" i="166"/>
  <c r="J44" i="166"/>
  <c r="K44" i="166"/>
  <c r="L44" i="166"/>
  <c r="M44" i="166"/>
  <c r="N44" i="166"/>
  <c r="O44" i="166"/>
  <c r="P44" i="166"/>
  <c r="Q44" i="166"/>
  <c r="R44" i="166"/>
  <c r="S44" i="166"/>
  <c r="T44" i="166"/>
  <c r="U44" i="166"/>
  <c r="V44" i="166"/>
  <c r="F45" i="166"/>
  <c r="G45" i="166"/>
  <c r="H45" i="166"/>
  <c r="I45" i="166"/>
  <c r="J45" i="166"/>
  <c r="K45" i="166"/>
  <c r="L45" i="166"/>
  <c r="M45" i="166"/>
  <c r="N45" i="166"/>
  <c r="O45" i="166"/>
  <c r="P45" i="166"/>
  <c r="Q45" i="166"/>
  <c r="R45" i="166"/>
  <c r="S45" i="166"/>
  <c r="T45" i="166"/>
  <c r="U45" i="166"/>
  <c r="V45" i="166"/>
  <c r="F46" i="166"/>
  <c r="G46" i="166"/>
  <c r="H46" i="166"/>
  <c r="I46" i="166"/>
  <c r="J46" i="166"/>
  <c r="K46" i="166"/>
  <c r="L46" i="166"/>
  <c r="M46" i="166"/>
  <c r="N46" i="166"/>
  <c r="O46" i="166"/>
  <c r="P46" i="166"/>
  <c r="Q46" i="166"/>
  <c r="R46" i="166"/>
  <c r="S46" i="166"/>
  <c r="T46" i="166"/>
  <c r="U46" i="166"/>
  <c r="V46" i="166"/>
  <c r="F47" i="166"/>
  <c r="G47" i="166"/>
  <c r="H47" i="166"/>
  <c r="I47" i="166"/>
  <c r="J47" i="166"/>
  <c r="K47" i="166"/>
  <c r="L47" i="166"/>
  <c r="M47" i="166"/>
  <c r="N47" i="166"/>
  <c r="O47" i="166"/>
  <c r="P47" i="166"/>
  <c r="Q47" i="166"/>
  <c r="R47" i="166"/>
  <c r="S47" i="166"/>
  <c r="T47" i="166"/>
  <c r="U47" i="166"/>
  <c r="V47" i="166"/>
  <c r="F48" i="166"/>
  <c r="G48" i="166"/>
  <c r="H48" i="166"/>
  <c r="I48" i="166"/>
  <c r="J48" i="166"/>
  <c r="K48" i="166"/>
  <c r="L48" i="166"/>
  <c r="M48" i="166"/>
  <c r="N48" i="166"/>
  <c r="O48" i="166"/>
  <c r="P48" i="166"/>
  <c r="Q48" i="166"/>
  <c r="R48" i="166"/>
  <c r="S48" i="166"/>
  <c r="T48" i="166"/>
  <c r="U48" i="166"/>
  <c r="V48" i="166"/>
  <c r="F49" i="166"/>
  <c r="G49" i="166"/>
  <c r="H49" i="166"/>
  <c r="I49" i="166"/>
  <c r="J49" i="166"/>
  <c r="K49" i="166"/>
  <c r="L49" i="166"/>
  <c r="M49" i="166"/>
  <c r="N49" i="166"/>
  <c r="O49" i="166"/>
  <c r="P49" i="166"/>
  <c r="Q49" i="166"/>
  <c r="R49" i="166"/>
  <c r="S49" i="166"/>
  <c r="T49" i="166"/>
  <c r="U49" i="166"/>
  <c r="V49" i="166"/>
  <c r="F50" i="166"/>
  <c r="G50" i="166"/>
  <c r="H50" i="166"/>
  <c r="I50" i="166"/>
  <c r="J50" i="166"/>
  <c r="K50" i="166"/>
  <c r="L50" i="166"/>
  <c r="M50" i="166"/>
  <c r="N50" i="166"/>
  <c r="O50" i="166"/>
  <c r="P50" i="166"/>
  <c r="Q50" i="166"/>
  <c r="R50" i="166"/>
  <c r="S50" i="166"/>
  <c r="T50" i="166"/>
  <c r="U50" i="166"/>
  <c r="V50" i="166"/>
  <c r="F51" i="166"/>
  <c r="G51" i="166"/>
  <c r="H51" i="166"/>
  <c r="I51" i="166"/>
  <c r="J51" i="166"/>
  <c r="K51" i="166"/>
  <c r="L51" i="166"/>
  <c r="M51" i="166"/>
  <c r="N51" i="166"/>
  <c r="O51" i="166"/>
  <c r="P51" i="166"/>
  <c r="Q51" i="166"/>
  <c r="R51" i="166"/>
  <c r="S51" i="166"/>
  <c r="T51" i="166"/>
  <c r="U51" i="166"/>
  <c r="V51" i="166"/>
  <c r="F52" i="166"/>
  <c r="G52" i="166"/>
  <c r="H52" i="166"/>
  <c r="I52" i="166"/>
  <c r="J52" i="166"/>
  <c r="K52" i="166"/>
  <c r="L52" i="166"/>
  <c r="M52" i="166"/>
  <c r="N52" i="166"/>
  <c r="O52" i="166"/>
  <c r="P52" i="166"/>
  <c r="Q52" i="166"/>
  <c r="R52" i="166"/>
  <c r="S52" i="166"/>
  <c r="T52" i="166"/>
  <c r="U52" i="166"/>
  <c r="V52" i="166"/>
  <c r="F53" i="166"/>
  <c r="G53" i="166"/>
  <c r="H53" i="166"/>
  <c r="I53" i="166"/>
  <c r="J53" i="166"/>
  <c r="K53" i="166"/>
  <c r="L53" i="166"/>
  <c r="M53" i="166"/>
  <c r="N53" i="166"/>
  <c r="O53" i="166"/>
  <c r="P53" i="166"/>
  <c r="Q53" i="166"/>
  <c r="R53" i="166"/>
  <c r="S53" i="166"/>
  <c r="T53" i="166"/>
  <c r="U53" i="166"/>
  <c r="V53" i="166"/>
  <c r="F54" i="166"/>
  <c r="G54" i="166"/>
  <c r="H54" i="166"/>
  <c r="I54" i="166"/>
  <c r="J54" i="166"/>
  <c r="K54" i="166"/>
  <c r="L54" i="166"/>
  <c r="M54" i="166"/>
  <c r="N54" i="166"/>
  <c r="O54" i="166"/>
  <c r="P54" i="166"/>
  <c r="Q54" i="166"/>
  <c r="R54" i="166"/>
  <c r="S54" i="166"/>
  <c r="T54" i="166"/>
  <c r="U54" i="166"/>
  <c r="V54" i="166"/>
  <c r="F55" i="166"/>
  <c r="G55" i="166"/>
  <c r="H55" i="166"/>
  <c r="I55" i="166"/>
  <c r="J55" i="166"/>
  <c r="K55" i="166"/>
  <c r="L55" i="166"/>
  <c r="M55" i="166"/>
  <c r="N55" i="166"/>
  <c r="O55" i="166"/>
  <c r="P55" i="166"/>
  <c r="Q55" i="166"/>
  <c r="R55" i="166"/>
  <c r="S55" i="166"/>
  <c r="T55" i="166"/>
  <c r="U55" i="166"/>
  <c r="V55" i="166"/>
  <c r="F56" i="166"/>
  <c r="G56" i="166"/>
  <c r="H56" i="166"/>
  <c r="I56" i="166"/>
  <c r="J56" i="166"/>
  <c r="K56" i="166"/>
  <c r="L56" i="166"/>
  <c r="M56" i="166"/>
  <c r="N56" i="166"/>
  <c r="O56" i="166"/>
  <c r="P56" i="166"/>
  <c r="Q56" i="166"/>
  <c r="R56" i="166"/>
  <c r="S56" i="166"/>
  <c r="T56" i="166"/>
  <c r="U56" i="166"/>
  <c r="V56" i="166"/>
  <c r="F57" i="166"/>
  <c r="G57" i="166"/>
  <c r="H57" i="166"/>
  <c r="I57" i="166"/>
  <c r="J57" i="166"/>
  <c r="K57" i="166"/>
  <c r="L57" i="166"/>
  <c r="M57" i="166"/>
  <c r="N57" i="166"/>
  <c r="O57" i="166"/>
  <c r="P57" i="166"/>
  <c r="Q57" i="166"/>
  <c r="R57" i="166"/>
  <c r="S57" i="166"/>
  <c r="T57" i="166"/>
  <c r="U57" i="166"/>
  <c r="V57" i="166"/>
  <c r="F58" i="166"/>
  <c r="G58" i="166"/>
  <c r="H58" i="166"/>
  <c r="I58" i="166"/>
  <c r="J58" i="166"/>
  <c r="K58" i="166"/>
  <c r="L58" i="166"/>
  <c r="M58" i="166"/>
  <c r="N58" i="166"/>
  <c r="O58" i="166"/>
  <c r="P58" i="166"/>
  <c r="Q58" i="166"/>
  <c r="R58" i="166"/>
  <c r="S58" i="166"/>
  <c r="T58" i="166"/>
  <c r="U58" i="166"/>
  <c r="V58" i="166"/>
  <c r="F59" i="166"/>
  <c r="G59" i="166"/>
  <c r="H59" i="166"/>
  <c r="I59" i="166"/>
  <c r="J59" i="166"/>
  <c r="K59" i="166"/>
  <c r="L59" i="166"/>
  <c r="M59" i="166"/>
  <c r="N59" i="166"/>
  <c r="O59" i="166"/>
  <c r="P59" i="166"/>
  <c r="Q59" i="166"/>
  <c r="R59" i="166"/>
  <c r="S59" i="166"/>
  <c r="T59" i="166"/>
  <c r="U59" i="166"/>
  <c r="V59" i="166"/>
  <c r="F60" i="166"/>
  <c r="G60" i="166"/>
  <c r="H60" i="166"/>
  <c r="I60" i="166"/>
  <c r="J60" i="166"/>
  <c r="K60" i="166"/>
  <c r="L60" i="166"/>
  <c r="M60" i="166"/>
  <c r="N60" i="166"/>
  <c r="O60" i="166"/>
  <c r="P60" i="166"/>
  <c r="Q60" i="166"/>
  <c r="R60" i="166"/>
  <c r="S60" i="166"/>
  <c r="T60" i="166"/>
  <c r="U60" i="166"/>
  <c r="V60" i="166"/>
  <c r="F61" i="166"/>
  <c r="G61" i="166"/>
  <c r="H61" i="166"/>
  <c r="I61" i="166"/>
  <c r="J61" i="166"/>
  <c r="K61" i="166"/>
  <c r="L61" i="166"/>
  <c r="M61" i="166"/>
  <c r="N61" i="166"/>
  <c r="O61" i="166"/>
  <c r="P61" i="166"/>
  <c r="Q61" i="166"/>
  <c r="R61" i="166"/>
  <c r="S61" i="166"/>
  <c r="T61" i="166"/>
  <c r="U61" i="166"/>
  <c r="V61" i="166"/>
  <c r="F62" i="166"/>
  <c r="G62" i="166"/>
  <c r="H62" i="166"/>
  <c r="I62" i="166"/>
  <c r="J62" i="166"/>
  <c r="K62" i="166"/>
  <c r="L62" i="166"/>
  <c r="M62" i="166"/>
  <c r="N62" i="166"/>
  <c r="O62" i="166"/>
  <c r="P62" i="166"/>
  <c r="Q62" i="166"/>
  <c r="R62" i="166"/>
  <c r="S62" i="166"/>
  <c r="T62" i="166"/>
  <c r="U62" i="166"/>
  <c r="V62" i="166"/>
  <c r="F63" i="166"/>
  <c r="G63" i="166"/>
  <c r="H63" i="166"/>
  <c r="I63" i="166"/>
  <c r="J63" i="166"/>
  <c r="K63" i="166"/>
  <c r="L63" i="166"/>
  <c r="M63" i="166"/>
  <c r="N63" i="166"/>
  <c r="O63" i="166"/>
  <c r="P63" i="166"/>
  <c r="Q63" i="166"/>
  <c r="R63" i="166"/>
  <c r="S63" i="166"/>
  <c r="T63" i="166"/>
  <c r="U63" i="166"/>
  <c r="V63" i="166"/>
  <c r="F64" i="166"/>
  <c r="G64" i="166"/>
  <c r="H64" i="166"/>
  <c r="I64" i="166"/>
  <c r="J64" i="166"/>
  <c r="K64" i="166"/>
  <c r="L64" i="166"/>
  <c r="M64" i="166"/>
  <c r="N64" i="166"/>
  <c r="O64" i="166"/>
  <c r="P64" i="166"/>
  <c r="Q64" i="166"/>
  <c r="R64" i="166"/>
  <c r="S64" i="166"/>
  <c r="T64" i="166"/>
  <c r="U64" i="166"/>
  <c r="V64" i="166"/>
  <c r="F65" i="166"/>
  <c r="G65" i="166"/>
  <c r="H65" i="166"/>
  <c r="I65" i="166"/>
  <c r="J65" i="166"/>
  <c r="K65" i="166"/>
  <c r="L65" i="166"/>
  <c r="M65" i="166"/>
  <c r="N65" i="166"/>
  <c r="O65" i="166"/>
  <c r="P65" i="166"/>
  <c r="Q65" i="166"/>
  <c r="R65" i="166"/>
  <c r="S65" i="166"/>
  <c r="T65" i="166"/>
  <c r="U65" i="166"/>
  <c r="V65" i="166"/>
  <c r="F66" i="166"/>
  <c r="G66" i="166"/>
  <c r="H66" i="166"/>
  <c r="I66" i="166"/>
  <c r="J66" i="166"/>
  <c r="K66" i="166"/>
  <c r="L66" i="166"/>
  <c r="M66" i="166"/>
  <c r="N66" i="166"/>
  <c r="O66" i="166"/>
  <c r="P66" i="166"/>
  <c r="Q66" i="166"/>
  <c r="R66" i="166"/>
  <c r="S66" i="166"/>
  <c r="T66" i="166"/>
  <c r="U66" i="166"/>
  <c r="V66" i="166"/>
  <c r="F67" i="166"/>
  <c r="G67" i="166"/>
  <c r="H67" i="166"/>
  <c r="I67" i="166"/>
  <c r="J67" i="166"/>
  <c r="K67" i="166"/>
  <c r="L67" i="166"/>
  <c r="M67" i="166"/>
  <c r="N67" i="166"/>
  <c r="O67" i="166"/>
  <c r="P67" i="166"/>
  <c r="Q67" i="166"/>
  <c r="R67" i="166"/>
  <c r="S67" i="166"/>
  <c r="T67" i="166"/>
  <c r="U67" i="166"/>
  <c r="V67" i="166"/>
  <c r="F68" i="166"/>
  <c r="G68" i="166"/>
  <c r="H68" i="166"/>
  <c r="I68" i="166"/>
  <c r="J68" i="166"/>
  <c r="K68" i="166"/>
  <c r="L68" i="166"/>
  <c r="M68" i="166"/>
  <c r="N68" i="166"/>
  <c r="O68" i="166"/>
  <c r="P68" i="166"/>
  <c r="Q68" i="166"/>
  <c r="R68" i="166"/>
  <c r="S68" i="166"/>
  <c r="T68" i="166"/>
  <c r="U68" i="166"/>
  <c r="V68" i="166"/>
  <c r="F69" i="166"/>
  <c r="G69" i="166"/>
  <c r="H69" i="166"/>
  <c r="I69" i="166"/>
  <c r="J69" i="166"/>
  <c r="K69" i="166"/>
  <c r="L69" i="166"/>
  <c r="M69" i="166"/>
  <c r="N69" i="166"/>
  <c r="O69" i="166"/>
  <c r="P69" i="166"/>
  <c r="Q69" i="166"/>
  <c r="R69" i="166"/>
  <c r="S69" i="166"/>
  <c r="T69" i="166"/>
  <c r="U69" i="166"/>
  <c r="V69" i="166"/>
  <c r="F70" i="166"/>
  <c r="G70" i="166"/>
  <c r="H70" i="166"/>
  <c r="I70" i="166"/>
  <c r="J70" i="166"/>
  <c r="K70" i="166"/>
  <c r="L70" i="166"/>
  <c r="M70" i="166"/>
  <c r="N70" i="166"/>
  <c r="O70" i="166"/>
  <c r="P70" i="166"/>
  <c r="Q70" i="166"/>
  <c r="R70" i="166"/>
  <c r="S70" i="166"/>
  <c r="T70" i="166"/>
  <c r="U70" i="166"/>
  <c r="V70" i="166"/>
  <c r="F71" i="166"/>
  <c r="G71" i="166"/>
  <c r="H71" i="166"/>
  <c r="I71" i="166"/>
  <c r="J71" i="166"/>
  <c r="K71" i="166"/>
  <c r="L71" i="166"/>
  <c r="M71" i="166"/>
  <c r="N71" i="166"/>
  <c r="O71" i="166"/>
  <c r="P71" i="166"/>
  <c r="Q71" i="166"/>
  <c r="R71" i="166"/>
  <c r="S71" i="166"/>
  <c r="T71" i="166"/>
  <c r="U71" i="166"/>
  <c r="V71" i="166"/>
  <c r="F72" i="166"/>
  <c r="G72" i="166"/>
  <c r="H72" i="166"/>
  <c r="I72" i="166"/>
  <c r="J72" i="166"/>
  <c r="K72" i="166"/>
  <c r="L72" i="166"/>
  <c r="M72" i="166"/>
  <c r="N72" i="166"/>
  <c r="O72" i="166"/>
  <c r="P72" i="166"/>
  <c r="Q72" i="166"/>
  <c r="R72" i="166"/>
  <c r="S72" i="166"/>
  <c r="T72" i="166"/>
  <c r="U72" i="166"/>
  <c r="V72" i="166"/>
  <c r="F73" i="166"/>
  <c r="G73" i="166"/>
  <c r="H73" i="166"/>
  <c r="I73" i="166"/>
  <c r="J73" i="166"/>
  <c r="K73" i="166"/>
  <c r="L73" i="166"/>
  <c r="M73" i="166"/>
  <c r="N73" i="166"/>
  <c r="O73" i="166"/>
  <c r="P73" i="166"/>
  <c r="Q73" i="166"/>
  <c r="R73" i="166"/>
  <c r="S73" i="166"/>
  <c r="T73" i="166"/>
  <c r="U73" i="166"/>
  <c r="V73" i="166"/>
  <c r="F74" i="166"/>
  <c r="G74" i="166"/>
  <c r="H74" i="166"/>
  <c r="I74" i="166"/>
  <c r="J74" i="166"/>
  <c r="K74" i="166"/>
  <c r="L74" i="166"/>
  <c r="M74" i="166"/>
  <c r="N74" i="166"/>
  <c r="O74" i="166"/>
  <c r="P74" i="166"/>
  <c r="Q74" i="166"/>
  <c r="R74" i="166"/>
  <c r="S74" i="166"/>
  <c r="T74" i="166"/>
  <c r="U74" i="166"/>
  <c r="V74" i="166"/>
  <c r="F75" i="166"/>
  <c r="G75" i="166"/>
  <c r="H75" i="166"/>
  <c r="I75" i="166"/>
  <c r="J75" i="166"/>
  <c r="K75" i="166"/>
  <c r="L75" i="166"/>
  <c r="M75" i="166"/>
  <c r="N75" i="166"/>
  <c r="O75" i="166"/>
  <c r="P75" i="166"/>
  <c r="Q75" i="166"/>
  <c r="R75" i="166"/>
  <c r="S75" i="166"/>
  <c r="T75" i="166"/>
  <c r="U75" i="166"/>
  <c r="V75" i="166"/>
  <c r="F76" i="166"/>
  <c r="G76" i="166"/>
  <c r="H76" i="166"/>
  <c r="I76" i="166"/>
  <c r="J76" i="166"/>
  <c r="K76" i="166"/>
  <c r="L76" i="166"/>
  <c r="M76" i="166"/>
  <c r="N76" i="166"/>
  <c r="O76" i="166"/>
  <c r="P76" i="166"/>
  <c r="Q76" i="166"/>
  <c r="R76" i="166"/>
  <c r="S76" i="166"/>
  <c r="T76" i="166"/>
  <c r="U76" i="166"/>
  <c r="V76" i="166"/>
  <c r="F77" i="166"/>
  <c r="G77" i="166"/>
  <c r="H77" i="166"/>
  <c r="I77" i="166"/>
  <c r="J77" i="166"/>
  <c r="K77" i="166"/>
  <c r="L77" i="166"/>
  <c r="M77" i="166"/>
  <c r="N77" i="166"/>
  <c r="O77" i="166"/>
  <c r="P77" i="166"/>
  <c r="Q77" i="166"/>
  <c r="R77" i="166"/>
  <c r="S77" i="166"/>
  <c r="T77" i="166"/>
  <c r="U77" i="166"/>
  <c r="V77" i="166"/>
  <c r="F78" i="166"/>
  <c r="G78" i="166"/>
  <c r="H78" i="166"/>
  <c r="I78" i="166"/>
  <c r="J78" i="166"/>
  <c r="K78" i="166"/>
  <c r="L78" i="166"/>
  <c r="M78" i="166"/>
  <c r="N78" i="166"/>
  <c r="O78" i="166"/>
  <c r="P78" i="166"/>
  <c r="Q78" i="166"/>
  <c r="R78" i="166"/>
  <c r="S78" i="166"/>
  <c r="T78" i="166"/>
  <c r="U78" i="166"/>
  <c r="V78" i="166"/>
  <c r="F79" i="166"/>
  <c r="G79" i="166"/>
  <c r="H79" i="166"/>
  <c r="I79" i="166"/>
  <c r="J79" i="166"/>
  <c r="K79" i="166"/>
  <c r="L79" i="166"/>
  <c r="M79" i="166"/>
  <c r="N79" i="166"/>
  <c r="O79" i="166"/>
  <c r="P79" i="166"/>
  <c r="Q79" i="166"/>
  <c r="R79" i="166"/>
  <c r="S79" i="166"/>
  <c r="T79" i="166"/>
  <c r="U79" i="166"/>
  <c r="V79" i="166"/>
  <c r="F80" i="166"/>
  <c r="G80" i="166"/>
  <c r="H80" i="166"/>
  <c r="I80" i="166"/>
  <c r="J80" i="166"/>
  <c r="K80" i="166"/>
  <c r="L80" i="166"/>
  <c r="M80" i="166"/>
  <c r="N80" i="166"/>
  <c r="O80" i="166"/>
  <c r="P80" i="166"/>
  <c r="Q80" i="166"/>
  <c r="R80" i="166"/>
  <c r="S80" i="166"/>
  <c r="T80" i="166"/>
  <c r="U80" i="166"/>
  <c r="V80" i="166"/>
  <c r="F81" i="166"/>
  <c r="G81" i="166"/>
  <c r="H81" i="166"/>
  <c r="I81" i="166"/>
  <c r="J81" i="166"/>
  <c r="K81" i="166"/>
  <c r="L81" i="166"/>
  <c r="M81" i="166"/>
  <c r="N81" i="166"/>
  <c r="O81" i="166"/>
  <c r="P81" i="166"/>
  <c r="Q81" i="166"/>
  <c r="R81" i="166"/>
  <c r="S81" i="166"/>
  <c r="T81" i="166"/>
  <c r="U81" i="166"/>
  <c r="V81" i="166"/>
  <c r="F82" i="166"/>
  <c r="G82" i="166"/>
  <c r="H82" i="166"/>
  <c r="I82" i="166"/>
  <c r="J82" i="166"/>
  <c r="K82" i="166"/>
  <c r="L82" i="166"/>
  <c r="M82" i="166"/>
  <c r="N82" i="166"/>
  <c r="O82" i="166"/>
  <c r="P82" i="166"/>
  <c r="Q82" i="166"/>
  <c r="R82" i="166"/>
  <c r="S82" i="166"/>
  <c r="T82" i="166"/>
  <c r="U82" i="166"/>
  <c r="V82" i="166"/>
  <c r="F83" i="166"/>
  <c r="G83" i="166"/>
  <c r="H83" i="166"/>
  <c r="I83" i="166"/>
  <c r="J83" i="166"/>
  <c r="K83" i="166"/>
  <c r="L83" i="166"/>
  <c r="M83" i="166"/>
  <c r="N83" i="166"/>
  <c r="O83" i="166"/>
  <c r="P83" i="166"/>
  <c r="Q83" i="166"/>
  <c r="R83" i="166"/>
  <c r="S83" i="166"/>
  <c r="T83" i="166"/>
  <c r="U83" i="166"/>
  <c r="V83" i="166"/>
  <c r="F84" i="166"/>
  <c r="G84" i="166"/>
  <c r="H84" i="166"/>
  <c r="I84" i="166"/>
  <c r="J84" i="166"/>
  <c r="K84" i="166"/>
  <c r="L84" i="166"/>
  <c r="M84" i="166"/>
  <c r="N84" i="166"/>
  <c r="O84" i="166"/>
  <c r="P84" i="166"/>
  <c r="Q84" i="166"/>
  <c r="R84" i="166"/>
  <c r="S84" i="166"/>
  <c r="T84" i="166"/>
  <c r="U84" i="166"/>
  <c r="V84" i="166"/>
  <c r="F85" i="166"/>
  <c r="G85" i="166"/>
  <c r="H85" i="166"/>
  <c r="I85" i="166"/>
  <c r="J85" i="166"/>
  <c r="K85" i="166"/>
  <c r="L85" i="166"/>
  <c r="M85" i="166"/>
  <c r="N85" i="166"/>
  <c r="O85" i="166"/>
  <c r="P85" i="166"/>
  <c r="Q85" i="166"/>
  <c r="R85" i="166"/>
  <c r="S85" i="166"/>
  <c r="T85" i="166"/>
  <c r="U85" i="166"/>
  <c r="V85" i="166"/>
  <c r="F86" i="166"/>
  <c r="G86" i="166"/>
  <c r="H86" i="166"/>
  <c r="I86" i="166"/>
  <c r="J86" i="166"/>
  <c r="K86" i="166"/>
  <c r="L86" i="166"/>
  <c r="M86" i="166"/>
  <c r="N86" i="166"/>
  <c r="O86" i="166"/>
  <c r="P86" i="166"/>
  <c r="Q86" i="166"/>
  <c r="R86" i="166"/>
  <c r="S86" i="166"/>
  <c r="T86" i="166"/>
  <c r="U86" i="166"/>
  <c r="V86" i="166"/>
  <c r="F87" i="166"/>
  <c r="G87" i="166"/>
  <c r="H87" i="166"/>
  <c r="I87" i="166"/>
  <c r="J87" i="166"/>
  <c r="K87" i="166"/>
  <c r="L87" i="166"/>
  <c r="M87" i="166"/>
  <c r="N87" i="166"/>
  <c r="O87" i="166"/>
  <c r="P87" i="166"/>
  <c r="Q87" i="166"/>
  <c r="R87" i="166"/>
  <c r="S87" i="166"/>
  <c r="T87" i="166"/>
  <c r="U87" i="166"/>
  <c r="V87" i="166"/>
  <c r="F88" i="166"/>
  <c r="G88" i="166"/>
  <c r="H88" i="166"/>
  <c r="I88" i="166"/>
  <c r="J88" i="166"/>
  <c r="K88" i="166"/>
  <c r="L88" i="166"/>
  <c r="M88" i="166"/>
  <c r="N88" i="166"/>
  <c r="O88" i="166"/>
  <c r="P88" i="166"/>
  <c r="Q88" i="166"/>
  <c r="R88" i="166"/>
  <c r="S88" i="166"/>
  <c r="T88" i="166"/>
  <c r="U88" i="166"/>
  <c r="V88" i="166"/>
  <c r="F89" i="166"/>
  <c r="G89" i="166"/>
  <c r="H89" i="166"/>
  <c r="I89" i="166"/>
  <c r="J89" i="166"/>
  <c r="K89" i="166"/>
  <c r="L89" i="166"/>
  <c r="M89" i="166"/>
  <c r="N89" i="166"/>
  <c r="O89" i="166"/>
  <c r="P89" i="166"/>
  <c r="Q89" i="166"/>
  <c r="R89" i="166"/>
  <c r="S89" i="166"/>
  <c r="T89" i="166"/>
  <c r="U89" i="166"/>
  <c r="V89" i="166"/>
  <c r="F90" i="166"/>
  <c r="G90" i="166"/>
  <c r="H90" i="166"/>
  <c r="I90" i="166"/>
  <c r="J90" i="166"/>
  <c r="K90" i="166"/>
  <c r="L90" i="166"/>
  <c r="M90" i="166"/>
  <c r="N90" i="166"/>
  <c r="O90" i="166"/>
  <c r="P90" i="166"/>
  <c r="Q90" i="166"/>
  <c r="R90" i="166"/>
  <c r="S90" i="166"/>
  <c r="T90" i="166"/>
  <c r="U90" i="166"/>
  <c r="V90" i="166"/>
  <c r="F91" i="166"/>
  <c r="G91" i="166"/>
  <c r="H91" i="166"/>
  <c r="I91" i="166"/>
  <c r="J91" i="166"/>
  <c r="K91" i="166"/>
  <c r="L91" i="166"/>
  <c r="M91" i="166"/>
  <c r="N91" i="166"/>
  <c r="O91" i="166"/>
  <c r="P91" i="166"/>
  <c r="Q91" i="166"/>
  <c r="R91" i="166"/>
  <c r="S91" i="166"/>
  <c r="T91" i="166"/>
  <c r="U91" i="166"/>
  <c r="V91" i="166"/>
  <c r="F92" i="166"/>
  <c r="G92" i="166"/>
  <c r="H92" i="166"/>
  <c r="I92" i="166"/>
  <c r="J92" i="166"/>
  <c r="K92" i="166"/>
  <c r="L92" i="166"/>
  <c r="M92" i="166"/>
  <c r="N92" i="166"/>
  <c r="O92" i="166"/>
  <c r="P92" i="166"/>
  <c r="Q92" i="166"/>
  <c r="R92" i="166"/>
  <c r="S92" i="166"/>
  <c r="T92" i="166"/>
  <c r="U92" i="166"/>
  <c r="V92" i="166"/>
  <c r="F93" i="166"/>
  <c r="G93" i="166"/>
  <c r="H93" i="166"/>
  <c r="I93" i="166"/>
  <c r="J93" i="166"/>
  <c r="K93" i="166"/>
  <c r="L93" i="166"/>
  <c r="M93" i="166"/>
  <c r="N93" i="166"/>
  <c r="O93" i="166"/>
  <c r="P93" i="166"/>
  <c r="Q93" i="166"/>
  <c r="R93" i="166"/>
  <c r="S93" i="166"/>
  <c r="T93" i="166"/>
  <c r="U93" i="166"/>
  <c r="V93" i="166"/>
  <c r="F94" i="166"/>
  <c r="G94" i="166"/>
  <c r="H94" i="166"/>
  <c r="I94" i="166"/>
  <c r="J94" i="166"/>
  <c r="K94" i="166"/>
  <c r="L94" i="166"/>
  <c r="M94" i="166"/>
  <c r="N94" i="166"/>
  <c r="O94" i="166"/>
  <c r="P94" i="166"/>
  <c r="Q94" i="166"/>
  <c r="R94" i="166"/>
  <c r="S94" i="166"/>
  <c r="T94" i="166"/>
  <c r="U94" i="166"/>
  <c r="V94" i="166"/>
  <c r="F95" i="166"/>
  <c r="G95" i="166"/>
  <c r="H95" i="166"/>
  <c r="I95" i="166"/>
  <c r="J95" i="166"/>
  <c r="K95" i="166"/>
  <c r="L95" i="166"/>
  <c r="M95" i="166"/>
  <c r="N95" i="166"/>
  <c r="O95" i="166"/>
  <c r="P95" i="166"/>
  <c r="Q95" i="166"/>
  <c r="R95" i="166"/>
  <c r="S95" i="166"/>
  <c r="T95" i="166"/>
  <c r="U95" i="166"/>
  <c r="V95" i="166"/>
  <c r="F96" i="166"/>
  <c r="G96" i="166"/>
  <c r="H96" i="166"/>
  <c r="I96" i="166"/>
  <c r="J96" i="166"/>
  <c r="K96" i="166"/>
  <c r="L96" i="166"/>
  <c r="M96" i="166"/>
  <c r="N96" i="166"/>
  <c r="O96" i="166"/>
  <c r="P96" i="166"/>
  <c r="Q96" i="166"/>
  <c r="R96" i="166"/>
  <c r="S96" i="166"/>
  <c r="T96" i="166"/>
  <c r="U96" i="166"/>
  <c r="V96" i="166"/>
  <c r="F97" i="166"/>
  <c r="G97" i="166"/>
  <c r="H97" i="166"/>
  <c r="I97" i="166"/>
  <c r="J97" i="166"/>
  <c r="K97" i="166"/>
  <c r="L97" i="166"/>
  <c r="M97" i="166"/>
  <c r="N97" i="166"/>
  <c r="O97" i="166"/>
  <c r="P97" i="166"/>
  <c r="Q97" i="166"/>
  <c r="R97" i="166"/>
  <c r="S97" i="166"/>
  <c r="T97" i="166"/>
  <c r="U97" i="166"/>
  <c r="V97" i="166"/>
  <c r="F98" i="166"/>
  <c r="G98" i="166"/>
  <c r="H98" i="166"/>
  <c r="I98" i="166"/>
  <c r="J98" i="166"/>
  <c r="K98" i="166"/>
  <c r="L98" i="166"/>
  <c r="M98" i="166"/>
  <c r="N98" i="166"/>
  <c r="O98" i="166"/>
  <c r="P98" i="166"/>
  <c r="Q98" i="166"/>
  <c r="R98" i="166"/>
  <c r="S98" i="166"/>
  <c r="T98" i="166"/>
  <c r="U98" i="166"/>
  <c r="V98" i="166"/>
  <c r="F99" i="166"/>
  <c r="G99" i="166"/>
  <c r="H99" i="166"/>
  <c r="I99" i="166"/>
  <c r="J99" i="166"/>
  <c r="K99" i="166"/>
  <c r="L99" i="166"/>
  <c r="M99" i="166"/>
  <c r="N99" i="166"/>
  <c r="O99" i="166"/>
  <c r="P99" i="166"/>
  <c r="Q99" i="166"/>
  <c r="R99" i="166"/>
  <c r="S99" i="166"/>
  <c r="T99" i="166"/>
  <c r="U99" i="166"/>
  <c r="V99" i="166"/>
  <c r="F100" i="166"/>
  <c r="G100" i="166"/>
  <c r="H100" i="166"/>
  <c r="I100" i="166"/>
  <c r="J100" i="166"/>
  <c r="K100" i="166"/>
  <c r="L100" i="166"/>
  <c r="M100" i="166"/>
  <c r="N100" i="166"/>
  <c r="O100" i="166"/>
  <c r="P100" i="166"/>
  <c r="Q100" i="166"/>
  <c r="R100" i="166"/>
  <c r="S100" i="166"/>
  <c r="T100" i="166"/>
  <c r="U100" i="166"/>
  <c r="V100" i="166"/>
  <c r="F101" i="166"/>
  <c r="G101" i="166"/>
  <c r="H101" i="166"/>
  <c r="I101" i="166"/>
  <c r="J101" i="166"/>
  <c r="K101" i="166"/>
  <c r="L101" i="166"/>
  <c r="M101" i="166"/>
  <c r="N101" i="166"/>
  <c r="O101" i="166"/>
  <c r="P101" i="166"/>
  <c r="Q101" i="166"/>
  <c r="R101" i="166"/>
  <c r="S101" i="166"/>
  <c r="T101" i="166"/>
  <c r="U101" i="166"/>
  <c r="V101" i="166"/>
  <c r="F102" i="166"/>
  <c r="G102" i="166"/>
  <c r="H102" i="166"/>
  <c r="I102" i="166"/>
  <c r="J102" i="166"/>
  <c r="K102" i="166"/>
  <c r="L102" i="166"/>
  <c r="M102" i="166"/>
  <c r="N102" i="166"/>
  <c r="O102" i="166"/>
  <c r="P102" i="166"/>
  <c r="Q102" i="166"/>
  <c r="R102" i="166"/>
  <c r="S102" i="166"/>
  <c r="T102" i="166"/>
  <c r="U102" i="166"/>
  <c r="V102" i="166"/>
  <c r="F103" i="166"/>
  <c r="G103" i="166"/>
  <c r="H103" i="166"/>
  <c r="I103" i="166"/>
  <c r="J103" i="166"/>
  <c r="K103" i="166"/>
  <c r="L103" i="166"/>
  <c r="M103" i="166"/>
  <c r="N103" i="166"/>
  <c r="O103" i="166"/>
  <c r="P103" i="166"/>
  <c r="Q103" i="166"/>
  <c r="R103" i="166"/>
  <c r="S103" i="166"/>
  <c r="T103" i="166"/>
  <c r="U103" i="166"/>
  <c r="V103" i="166"/>
  <c r="F104" i="166"/>
  <c r="G104" i="166"/>
  <c r="H104" i="166"/>
  <c r="I104" i="166"/>
  <c r="J104" i="166"/>
  <c r="K104" i="166"/>
  <c r="L104" i="166"/>
  <c r="M104" i="166"/>
  <c r="N104" i="166"/>
  <c r="O104" i="166"/>
  <c r="P104" i="166"/>
  <c r="Q104" i="166"/>
  <c r="R104" i="166"/>
  <c r="S104" i="166"/>
  <c r="T104" i="166"/>
  <c r="U104" i="166"/>
  <c r="V104" i="166"/>
  <c r="F105" i="166"/>
  <c r="G105" i="166"/>
  <c r="H105" i="166"/>
  <c r="I105" i="166"/>
  <c r="J105" i="166"/>
  <c r="K105" i="166"/>
  <c r="L105" i="166"/>
  <c r="M105" i="166"/>
  <c r="N105" i="166"/>
  <c r="O105" i="166"/>
  <c r="P105" i="166"/>
  <c r="Q105" i="166"/>
  <c r="R105" i="166"/>
  <c r="S105" i="166"/>
  <c r="T105" i="166"/>
  <c r="U105" i="166"/>
  <c r="V105" i="166"/>
  <c r="F106" i="166"/>
  <c r="G106" i="166"/>
  <c r="H106" i="166"/>
  <c r="I106" i="166"/>
  <c r="J106" i="166"/>
  <c r="K106" i="166"/>
  <c r="L106" i="166"/>
  <c r="M106" i="166"/>
  <c r="N106" i="166"/>
  <c r="O106" i="166"/>
  <c r="P106" i="166"/>
  <c r="Q106" i="166"/>
  <c r="R106" i="166"/>
  <c r="S106" i="166"/>
  <c r="T106" i="166"/>
  <c r="U106" i="166"/>
  <c r="V106" i="166"/>
  <c r="F107" i="166"/>
  <c r="G107" i="166"/>
  <c r="H107" i="166"/>
  <c r="I107" i="166"/>
  <c r="J107" i="166"/>
  <c r="K107" i="166"/>
  <c r="L107" i="166"/>
  <c r="M107" i="166"/>
  <c r="N107" i="166"/>
  <c r="O107" i="166"/>
  <c r="P107" i="166"/>
  <c r="Q107" i="166"/>
  <c r="R107" i="166"/>
  <c r="S107" i="166"/>
  <c r="T107" i="166"/>
  <c r="U107" i="166"/>
  <c r="V107" i="166"/>
  <c r="F108" i="166"/>
  <c r="G108" i="166"/>
  <c r="H108" i="166"/>
  <c r="I108" i="166"/>
  <c r="J108" i="166"/>
  <c r="K108" i="166"/>
  <c r="L108" i="166"/>
  <c r="M108" i="166"/>
  <c r="N108" i="166"/>
  <c r="O108" i="166"/>
  <c r="P108" i="166"/>
  <c r="Q108" i="166"/>
  <c r="R108" i="166"/>
  <c r="S108" i="166"/>
  <c r="T108" i="166"/>
  <c r="U108" i="166"/>
  <c r="V108" i="166"/>
  <c r="F109" i="166"/>
  <c r="G109" i="166"/>
  <c r="H109" i="166"/>
  <c r="I109" i="166"/>
  <c r="J109" i="166"/>
  <c r="K109" i="166"/>
  <c r="L109" i="166"/>
  <c r="M109" i="166"/>
  <c r="N109" i="166"/>
  <c r="O109" i="166"/>
  <c r="P109" i="166"/>
  <c r="Q109" i="166"/>
  <c r="R109" i="166"/>
  <c r="S109" i="166"/>
  <c r="T109" i="166"/>
  <c r="U109" i="166"/>
  <c r="V109" i="166"/>
  <c r="F110" i="166"/>
  <c r="G110" i="166"/>
  <c r="H110" i="166"/>
  <c r="I110" i="166"/>
  <c r="J110" i="166"/>
  <c r="K110" i="166"/>
  <c r="L110" i="166"/>
  <c r="M110" i="166"/>
  <c r="N110" i="166"/>
  <c r="O110" i="166"/>
  <c r="P110" i="166"/>
  <c r="Q110" i="166"/>
  <c r="R110" i="166"/>
  <c r="S110" i="166"/>
  <c r="T110" i="166"/>
  <c r="U110" i="166"/>
  <c r="V110" i="166"/>
  <c r="F111" i="166"/>
  <c r="G111" i="166"/>
  <c r="H111" i="166"/>
  <c r="I111" i="166"/>
  <c r="J111" i="166"/>
  <c r="K111" i="166"/>
  <c r="L111" i="166"/>
  <c r="M111" i="166"/>
  <c r="N111" i="166"/>
  <c r="O111" i="166"/>
  <c r="P111" i="166"/>
  <c r="Q111" i="166"/>
  <c r="R111" i="166"/>
  <c r="S111" i="166"/>
  <c r="T111" i="166"/>
  <c r="U111" i="166"/>
  <c r="V111" i="166"/>
  <c r="F112" i="166"/>
  <c r="G112" i="166"/>
  <c r="H112" i="166"/>
  <c r="I112" i="166"/>
  <c r="J112" i="166"/>
  <c r="K112" i="166"/>
  <c r="L112" i="166"/>
  <c r="M112" i="166"/>
  <c r="N112" i="166"/>
  <c r="O112" i="166"/>
  <c r="P112" i="166"/>
  <c r="Q112" i="166"/>
  <c r="R112" i="166"/>
  <c r="S112" i="166"/>
  <c r="T112" i="166"/>
  <c r="U112" i="166"/>
  <c r="V112" i="166"/>
  <c r="F113" i="166"/>
  <c r="G113" i="166"/>
  <c r="H113" i="166"/>
  <c r="I113" i="166"/>
  <c r="J113" i="166"/>
  <c r="K113" i="166"/>
  <c r="L113" i="166"/>
  <c r="M113" i="166"/>
  <c r="N113" i="166"/>
  <c r="O113" i="166"/>
  <c r="P113" i="166"/>
  <c r="Q113" i="166"/>
  <c r="R113" i="166"/>
  <c r="S113" i="166"/>
  <c r="T113" i="166"/>
  <c r="U113" i="166"/>
  <c r="V113" i="166"/>
  <c r="F114" i="166"/>
  <c r="G114" i="166"/>
  <c r="H114" i="166"/>
  <c r="I114" i="166"/>
  <c r="J114" i="166"/>
  <c r="K114" i="166"/>
  <c r="L114" i="166"/>
  <c r="M114" i="166"/>
  <c r="N114" i="166"/>
  <c r="O114" i="166"/>
  <c r="P114" i="166"/>
  <c r="Q114" i="166"/>
  <c r="R114" i="166"/>
  <c r="S114" i="166"/>
  <c r="T114" i="166"/>
  <c r="U114" i="166"/>
  <c r="V114" i="166"/>
  <c r="F115" i="166"/>
  <c r="G115" i="166"/>
  <c r="H115" i="166"/>
  <c r="I115" i="166"/>
  <c r="J115" i="166"/>
  <c r="K115" i="166"/>
  <c r="L115" i="166"/>
  <c r="M115" i="166"/>
  <c r="N115" i="166"/>
  <c r="O115" i="166"/>
  <c r="P115" i="166"/>
  <c r="Q115" i="166"/>
  <c r="R115" i="166"/>
  <c r="S115" i="166"/>
  <c r="T115" i="166"/>
  <c r="U115" i="166"/>
  <c r="V115" i="166"/>
  <c r="F116" i="166"/>
  <c r="G116" i="166"/>
  <c r="H116" i="166"/>
  <c r="I116" i="166"/>
  <c r="J116" i="166"/>
  <c r="K116" i="166"/>
  <c r="L116" i="166"/>
  <c r="M116" i="166"/>
  <c r="N116" i="166"/>
  <c r="O116" i="166"/>
  <c r="P116" i="166"/>
  <c r="Q116" i="166"/>
  <c r="R116" i="166"/>
  <c r="S116" i="166"/>
  <c r="T116" i="166"/>
  <c r="U116" i="166"/>
  <c r="V116" i="166"/>
  <c r="Q117" i="166"/>
  <c r="R117" i="166"/>
  <c r="S117" i="166"/>
  <c r="T117" i="166"/>
  <c r="U117" i="166"/>
  <c r="V117" i="166"/>
  <c r="Q118" i="166"/>
  <c r="R118" i="166"/>
  <c r="S118" i="166"/>
  <c r="T118" i="166"/>
  <c r="U118" i="166"/>
  <c r="V118" i="166"/>
  <c r="Q119" i="166"/>
  <c r="R119" i="166"/>
  <c r="S119" i="166"/>
  <c r="T119" i="166"/>
  <c r="U119" i="166"/>
  <c r="V119" i="166"/>
  <c r="Q120" i="166"/>
  <c r="R120" i="166"/>
  <c r="S120" i="166"/>
  <c r="T120" i="166"/>
  <c r="U120" i="166"/>
  <c r="V120" i="166"/>
  <c r="F121" i="166"/>
  <c r="G121" i="166"/>
  <c r="H121" i="166"/>
  <c r="I121" i="166"/>
  <c r="J121" i="166"/>
  <c r="K121" i="166"/>
  <c r="L121" i="166"/>
  <c r="M121" i="166"/>
  <c r="N121" i="166"/>
  <c r="O121" i="166"/>
  <c r="P121" i="166"/>
  <c r="Q121" i="166"/>
  <c r="R121" i="166"/>
  <c r="S121" i="166"/>
  <c r="T121" i="166"/>
  <c r="U121" i="166"/>
  <c r="V121" i="166"/>
  <c r="F122" i="166"/>
  <c r="G122" i="166"/>
  <c r="H122" i="166"/>
  <c r="I122" i="166"/>
  <c r="J122" i="166"/>
  <c r="K122" i="166"/>
  <c r="L122" i="166"/>
  <c r="M122" i="166"/>
  <c r="N122" i="166"/>
  <c r="O122" i="166"/>
  <c r="P122" i="166"/>
  <c r="Q122" i="166"/>
  <c r="R122" i="166"/>
  <c r="S122" i="166"/>
  <c r="T122" i="166"/>
  <c r="U122" i="166"/>
  <c r="V122" i="166"/>
  <c r="F123" i="166"/>
  <c r="G123" i="166"/>
  <c r="H123" i="166"/>
  <c r="I123" i="166"/>
  <c r="J123" i="166"/>
  <c r="K123" i="166"/>
  <c r="L123" i="166"/>
  <c r="M123" i="166"/>
  <c r="N123" i="166"/>
  <c r="O123" i="166"/>
  <c r="P123" i="166"/>
  <c r="Q123" i="166"/>
  <c r="R123" i="166"/>
  <c r="S123" i="166"/>
  <c r="T123" i="166"/>
  <c r="U123" i="166"/>
  <c r="V123" i="166"/>
  <c r="F124" i="166"/>
  <c r="G124" i="166"/>
  <c r="H124" i="166"/>
  <c r="I124" i="166"/>
  <c r="J124" i="166"/>
  <c r="K124" i="166"/>
  <c r="L124" i="166"/>
  <c r="M124" i="166"/>
  <c r="N124" i="166"/>
  <c r="O124" i="166"/>
  <c r="P124" i="166"/>
  <c r="Q124" i="166"/>
  <c r="R124" i="166"/>
  <c r="S124" i="166"/>
  <c r="T124" i="166"/>
  <c r="U124" i="166"/>
  <c r="V124" i="166"/>
  <c r="E18" i="166"/>
  <c r="E19" i="166"/>
  <c r="E20" i="166"/>
  <c r="E21" i="166"/>
  <c r="E22" i="166"/>
  <c r="E23" i="166"/>
  <c r="E24" i="166"/>
  <c r="E25" i="166"/>
  <c r="E26" i="166"/>
  <c r="E27" i="166"/>
  <c r="E28" i="166"/>
  <c r="E29" i="166"/>
  <c r="E30" i="166"/>
  <c r="E31" i="166"/>
  <c r="E32" i="166"/>
  <c r="E33" i="166"/>
  <c r="E34" i="166"/>
  <c r="E35" i="166"/>
  <c r="E36" i="166"/>
  <c r="E37" i="166"/>
  <c r="E38" i="166"/>
  <c r="E39" i="166"/>
  <c r="E40" i="166"/>
  <c r="E41" i="166"/>
  <c r="E42" i="166"/>
  <c r="E43" i="166"/>
  <c r="E44" i="166"/>
  <c r="E45" i="166"/>
  <c r="E46" i="166"/>
  <c r="E47" i="166"/>
  <c r="E48" i="166"/>
  <c r="E49" i="166"/>
  <c r="E50" i="166"/>
  <c r="E51" i="166"/>
  <c r="E52" i="166"/>
  <c r="E53" i="166"/>
  <c r="E54" i="166"/>
  <c r="E55" i="166"/>
  <c r="E56" i="166"/>
  <c r="E57" i="166"/>
  <c r="E58" i="166"/>
  <c r="E59" i="166"/>
  <c r="E60" i="166"/>
  <c r="E61" i="166"/>
  <c r="E62" i="166"/>
  <c r="E63" i="166"/>
  <c r="E64" i="166"/>
  <c r="E65" i="166"/>
  <c r="E66" i="166"/>
  <c r="E67" i="166"/>
  <c r="E68" i="166"/>
  <c r="E69" i="166"/>
  <c r="E70" i="166"/>
  <c r="E71" i="166"/>
  <c r="E72" i="166"/>
  <c r="E73" i="166"/>
  <c r="E74" i="166"/>
  <c r="E75" i="166"/>
  <c r="E76" i="166"/>
  <c r="E77" i="166"/>
  <c r="E78" i="166"/>
  <c r="E79" i="166"/>
  <c r="E80" i="166"/>
  <c r="E81" i="166"/>
  <c r="E82" i="166"/>
  <c r="E83" i="166"/>
  <c r="E84" i="166"/>
  <c r="E85" i="166"/>
  <c r="E86" i="166"/>
  <c r="E87" i="166"/>
  <c r="E88" i="166"/>
  <c r="E89" i="166"/>
  <c r="E90" i="166"/>
  <c r="E91" i="166"/>
  <c r="E92" i="166"/>
  <c r="E93" i="166"/>
  <c r="E94" i="166"/>
  <c r="E95" i="166"/>
  <c r="E96" i="166"/>
  <c r="E97" i="166"/>
  <c r="E98" i="166"/>
  <c r="E99" i="166"/>
  <c r="E100" i="166"/>
  <c r="E101" i="166"/>
  <c r="E102" i="166"/>
  <c r="E103" i="166"/>
  <c r="E104" i="166"/>
  <c r="E105" i="166"/>
  <c r="E106" i="166"/>
  <c r="E107" i="166"/>
  <c r="E108" i="166"/>
  <c r="E109" i="166"/>
  <c r="E110" i="166"/>
  <c r="E111" i="166"/>
  <c r="E112" i="166"/>
  <c r="E113" i="166"/>
  <c r="E114" i="166"/>
  <c r="E115" i="166"/>
  <c r="E116" i="166"/>
  <c r="E121" i="166"/>
  <c r="E122" i="166"/>
  <c r="E123" i="166"/>
  <c r="E124" i="166"/>
  <c r="E9" i="166"/>
  <c r="E10" i="166"/>
  <c r="E11" i="166"/>
  <c r="E12" i="166"/>
  <c r="E13" i="166"/>
  <c r="E14" i="166"/>
  <c r="E15" i="166"/>
  <c r="E16" i="166"/>
  <c r="E17" i="166"/>
  <c r="E8" i="166"/>
  <c r="E7" i="166"/>
  <c r="T126" i="166" l="1"/>
  <c r="U125" i="166"/>
  <c r="S126" i="166"/>
  <c r="T125" i="166"/>
  <c r="T127" i="166" s="1"/>
  <c r="R126" i="166"/>
  <c r="R125" i="166"/>
  <c r="R127" i="166" s="1"/>
  <c r="Q125" i="166"/>
  <c r="Q127" i="166" s="1"/>
  <c r="V126" i="166"/>
  <c r="S125" i="166"/>
  <c r="Q126" i="166"/>
  <c r="U126" i="166"/>
  <c r="V125" i="166"/>
  <c r="D43" i="166"/>
  <c r="D27" i="166"/>
  <c r="D51" i="166"/>
  <c r="D35" i="166"/>
  <c r="D59" i="166"/>
  <c r="D19" i="166"/>
  <c r="D14" i="166"/>
  <c r="D34" i="166"/>
  <c r="D26" i="166"/>
  <c r="D18" i="166"/>
  <c r="D13" i="166"/>
  <c r="D121" i="166"/>
  <c r="D113" i="166"/>
  <c r="D105" i="166"/>
  <c r="D97" i="166"/>
  <c r="D89" i="166"/>
  <c r="D81" i="166"/>
  <c r="D73" i="166"/>
  <c r="D65" i="166"/>
  <c r="D33" i="166"/>
  <c r="D123" i="166"/>
  <c r="D115" i="166"/>
  <c r="D107" i="166"/>
  <c r="D99" i="166"/>
  <c r="D91" i="166"/>
  <c r="D83" i="166"/>
  <c r="D75" i="166"/>
  <c r="D67" i="166"/>
  <c r="D58" i="166"/>
  <c r="D50" i="166"/>
  <c r="D42" i="166"/>
  <c r="D32" i="166"/>
  <c r="D15" i="166"/>
  <c r="D12" i="166"/>
  <c r="D11" i="166"/>
  <c r="D56" i="166"/>
  <c r="D24" i="166"/>
  <c r="D106" i="166"/>
  <c r="D74" i="166"/>
  <c r="D95" i="166"/>
  <c r="D71" i="166"/>
  <c r="D47" i="166"/>
  <c r="D31" i="166"/>
  <c r="D8" i="166"/>
  <c r="D10" i="166"/>
  <c r="D110" i="166"/>
  <c r="D102" i="166"/>
  <c r="D94" i="166"/>
  <c r="D86" i="166"/>
  <c r="D78" i="166"/>
  <c r="D70" i="166"/>
  <c r="D62" i="166"/>
  <c r="D54" i="166"/>
  <c r="D46" i="166"/>
  <c r="D30" i="166"/>
  <c r="D22" i="166"/>
  <c r="D112" i="166"/>
  <c r="D104" i="166"/>
  <c r="D96" i="166"/>
  <c r="D88" i="166"/>
  <c r="D80" i="166"/>
  <c r="D72" i="166"/>
  <c r="D64" i="166"/>
  <c r="D57" i="166"/>
  <c r="D49" i="166"/>
  <c r="D41" i="166"/>
  <c r="D29" i="166"/>
  <c r="D40" i="166"/>
  <c r="D114" i="166"/>
  <c r="D82" i="166"/>
  <c r="D66" i="166"/>
  <c r="D7" i="166"/>
  <c r="D111" i="166"/>
  <c r="D87" i="166"/>
  <c r="D63" i="166"/>
  <c r="D23" i="166"/>
  <c r="D17" i="166"/>
  <c r="D9" i="166"/>
  <c r="D109" i="166"/>
  <c r="D101" i="166"/>
  <c r="D93" i="166"/>
  <c r="D85" i="166"/>
  <c r="D77" i="166"/>
  <c r="D69" i="166"/>
  <c r="D53" i="166"/>
  <c r="D45" i="166"/>
  <c r="D21" i="166"/>
  <c r="D48" i="166"/>
  <c r="D122" i="166"/>
  <c r="D98" i="166"/>
  <c r="D90" i="166"/>
  <c r="D103" i="166"/>
  <c r="D79" i="166"/>
  <c r="D55" i="166"/>
  <c r="D39" i="166"/>
  <c r="D16" i="166"/>
  <c r="D124" i="166"/>
  <c r="D116" i="166"/>
  <c r="D108" i="166"/>
  <c r="D100" i="166"/>
  <c r="D92" i="166"/>
  <c r="D84" i="166"/>
  <c r="D76" i="166"/>
  <c r="D68" i="166"/>
  <c r="D60" i="166"/>
  <c r="D52" i="166"/>
  <c r="D44" i="166"/>
  <c r="D36" i="166"/>
  <c r="D28" i="166"/>
  <c r="D20" i="166"/>
  <c r="D61" i="166"/>
  <c r="D25" i="166"/>
  <c r="D37" i="166"/>
  <c r="D38" i="166"/>
  <c r="J24" i="171"/>
  <c r="I24" i="171"/>
  <c r="H24" i="171"/>
  <c r="G24" i="171"/>
  <c r="F24" i="171"/>
  <c r="E24" i="171"/>
  <c r="D24" i="171"/>
  <c r="C24" i="171"/>
  <c r="B24" i="171"/>
  <c r="I24" i="170" l="1"/>
  <c r="J23" i="169"/>
  <c r="D23" i="169"/>
  <c r="E24" i="170"/>
  <c r="F23" i="169"/>
  <c r="C24" i="170"/>
  <c r="H23" i="169"/>
  <c r="G24" i="170"/>
  <c r="S127" i="166"/>
  <c r="U127" i="166"/>
  <c r="V127" i="166"/>
  <c r="C23" i="169"/>
  <c r="E23" i="169"/>
  <c r="G23" i="169"/>
  <c r="I23" i="169"/>
  <c r="K23" i="169"/>
  <c r="B24" i="170"/>
  <c r="D24" i="170"/>
  <c r="F24" i="170"/>
  <c r="H24" i="170"/>
  <c r="J24" i="170"/>
  <c r="F59" i="167"/>
  <c r="E59" i="167"/>
  <c r="D59" i="167"/>
  <c r="F60" i="167"/>
  <c r="E58" i="167"/>
  <c r="D58" i="167" s="1"/>
  <c r="D57" i="167"/>
  <c r="D56" i="167"/>
  <c r="D55" i="167"/>
  <c r="D54" i="167"/>
  <c r="D53" i="167"/>
  <c r="D52" i="167"/>
  <c r="D51" i="167"/>
  <c r="D50" i="167"/>
  <c r="D49" i="167"/>
  <c r="D48" i="167"/>
  <c r="D47" i="167"/>
  <c r="D46" i="167"/>
  <c r="D45" i="167"/>
  <c r="D44" i="167"/>
  <c r="D43" i="167"/>
  <c r="D42" i="167"/>
  <c r="D41" i="167"/>
  <c r="D40" i="167"/>
  <c r="D39" i="167"/>
  <c r="D38" i="167"/>
  <c r="D37" i="167"/>
  <c r="D36" i="167"/>
  <c r="D35" i="167"/>
  <c r="D34" i="167"/>
  <c r="D33" i="167"/>
  <c r="D32" i="167"/>
  <c r="D31" i="167"/>
  <c r="D30" i="167"/>
  <c r="D29" i="167"/>
  <c r="D28" i="167"/>
  <c r="D27" i="167"/>
  <c r="D26" i="167"/>
  <c r="D25" i="167"/>
  <c r="D24" i="167"/>
  <c r="D23" i="167"/>
  <c r="D22" i="167"/>
  <c r="D21" i="167"/>
  <c r="D20" i="167"/>
  <c r="D19" i="167"/>
  <c r="D18" i="167"/>
  <c r="D17" i="167"/>
  <c r="D16" i="167"/>
  <c r="D15" i="167"/>
  <c r="D14" i="167"/>
  <c r="D13" i="167"/>
  <c r="D12" i="167"/>
  <c r="D11" i="167"/>
  <c r="D10" i="167"/>
  <c r="D9" i="167"/>
  <c r="D8" i="167"/>
  <c r="D7" i="167"/>
  <c r="D124" i="165"/>
  <c r="D123" i="165"/>
  <c r="D122" i="165"/>
  <c r="D121" i="165"/>
  <c r="D120" i="165"/>
  <c r="D119" i="165"/>
  <c r="D118" i="165"/>
  <c r="D117" i="165"/>
  <c r="D116" i="165"/>
  <c r="D115" i="165"/>
  <c r="D114" i="165"/>
  <c r="D113" i="165"/>
  <c r="D112" i="165"/>
  <c r="D111" i="165"/>
  <c r="D110" i="165"/>
  <c r="D109" i="165"/>
  <c r="D108" i="165"/>
  <c r="D107" i="165"/>
  <c r="D106" i="165"/>
  <c r="D105" i="165"/>
  <c r="D104" i="165"/>
  <c r="D103" i="165"/>
  <c r="D102" i="165"/>
  <c r="D101" i="165"/>
  <c r="D100" i="165"/>
  <c r="D99" i="165"/>
  <c r="D98" i="165"/>
  <c r="D97" i="165"/>
  <c r="D96" i="165"/>
  <c r="D95" i="165"/>
  <c r="D94" i="165"/>
  <c r="D93" i="165"/>
  <c r="D92" i="165"/>
  <c r="D91" i="165"/>
  <c r="D90" i="165"/>
  <c r="D89" i="165"/>
  <c r="D88" i="165"/>
  <c r="D87" i="165"/>
  <c r="D86" i="165"/>
  <c r="D85" i="165"/>
  <c r="D84" i="165"/>
  <c r="D83" i="165"/>
  <c r="D82" i="165"/>
  <c r="D81" i="165"/>
  <c r="D80" i="165"/>
  <c r="D79" i="165"/>
  <c r="D78" i="165"/>
  <c r="D77" i="165"/>
  <c r="D76" i="165"/>
  <c r="D75" i="165"/>
  <c r="D74" i="165"/>
  <c r="D73" i="165"/>
  <c r="D72" i="165"/>
  <c r="D71" i="165"/>
  <c r="D70" i="165"/>
  <c r="D69" i="165"/>
  <c r="D68" i="165"/>
  <c r="D67" i="165"/>
  <c r="D66" i="165"/>
  <c r="D65" i="165"/>
  <c r="D64" i="165"/>
  <c r="D63" i="165"/>
  <c r="D62" i="165"/>
  <c r="D61" i="165"/>
  <c r="D60" i="165"/>
  <c r="D59" i="165"/>
  <c r="D58" i="165"/>
  <c r="D57" i="165"/>
  <c r="D56" i="165"/>
  <c r="D55" i="165"/>
  <c r="D54" i="165"/>
  <c r="D53" i="165"/>
  <c r="D52" i="165"/>
  <c r="D51" i="165"/>
  <c r="D50" i="165"/>
  <c r="D49" i="165"/>
  <c r="D48" i="165"/>
  <c r="D47" i="165"/>
  <c r="D46" i="165"/>
  <c r="D45" i="165"/>
  <c r="D44" i="165"/>
  <c r="D43" i="165"/>
  <c r="D42" i="165"/>
  <c r="D41" i="165"/>
  <c r="D40" i="165"/>
  <c r="D39" i="165"/>
  <c r="D38" i="165"/>
  <c r="D37" i="165"/>
  <c r="D36" i="165"/>
  <c r="D35" i="165"/>
  <c r="D34" i="165"/>
  <c r="D33" i="165"/>
  <c r="D32" i="165"/>
  <c r="D31" i="165"/>
  <c r="D30" i="165"/>
  <c r="D29" i="165"/>
  <c r="D28" i="165"/>
  <c r="D27" i="165"/>
  <c r="D26" i="165"/>
  <c r="D25" i="165"/>
  <c r="D24" i="165"/>
  <c r="D23" i="165"/>
  <c r="D22" i="165"/>
  <c r="D21" i="165"/>
  <c r="D20" i="165"/>
  <c r="D19" i="165"/>
  <c r="D18" i="165"/>
  <c r="D17" i="165"/>
  <c r="D16" i="165"/>
  <c r="D15" i="165"/>
  <c r="D14" i="165"/>
  <c r="D13" i="165"/>
  <c r="D12" i="165"/>
  <c r="D11" i="165"/>
  <c r="D10" i="165"/>
  <c r="D9" i="165"/>
  <c r="D8" i="165"/>
  <c r="D7" i="165"/>
  <c r="V126" i="164"/>
  <c r="U126" i="164"/>
  <c r="T126" i="164"/>
  <c r="S126" i="164"/>
  <c r="R126" i="164"/>
  <c r="Q126" i="164"/>
  <c r="V125" i="164"/>
  <c r="U125" i="164"/>
  <c r="T125" i="164"/>
  <c r="S125" i="164"/>
  <c r="R125" i="164"/>
  <c r="R127" i="164" s="1"/>
  <c r="Q125" i="164"/>
  <c r="D124" i="164"/>
  <c r="D123" i="164"/>
  <c r="D122" i="164"/>
  <c r="D121" i="164"/>
  <c r="P120" i="164"/>
  <c r="P120" i="166" s="1"/>
  <c r="P119" i="164"/>
  <c r="P119" i="166" s="1"/>
  <c r="P118" i="164"/>
  <c r="P117" i="164"/>
  <c r="O117" i="164" s="1"/>
  <c r="D116" i="164"/>
  <c r="D115" i="164"/>
  <c r="D114" i="164"/>
  <c r="D113" i="164"/>
  <c r="D112" i="164"/>
  <c r="D111" i="164"/>
  <c r="D110" i="164"/>
  <c r="D109" i="164"/>
  <c r="D108" i="164"/>
  <c r="D107" i="164"/>
  <c r="D106" i="164"/>
  <c r="D105" i="164"/>
  <c r="D104" i="164"/>
  <c r="D103" i="164"/>
  <c r="D102" i="164"/>
  <c r="D101" i="164"/>
  <c r="D100" i="164"/>
  <c r="D99" i="164"/>
  <c r="D98" i="164"/>
  <c r="D97" i="164"/>
  <c r="D96" i="164"/>
  <c r="D95" i="164"/>
  <c r="D94" i="164"/>
  <c r="D93" i="164"/>
  <c r="D92" i="164"/>
  <c r="D91" i="164"/>
  <c r="D90" i="164"/>
  <c r="D89" i="164"/>
  <c r="D88" i="164"/>
  <c r="D87" i="164"/>
  <c r="D86" i="164"/>
  <c r="D85" i="164"/>
  <c r="D84" i="164"/>
  <c r="D83" i="164"/>
  <c r="D82" i="164"/>
  <c r="D81" i="164"/>
  <c r="D80" i="164"/>
  <c r="D79" i="164"/>
  <c r="D78" i="164"/>
  <c r="D77" i="164"/>
  <c r="D76" i="164"/>
  <c r="D75" i="164"/>
  <c r="D74" i="164"/>
  <c r="D73" i="164"/>
  <c r="D72" i="164"/>
  <c r="D71" i="164"/>
  <c r="D70" i="164"/>
  <c r="D69" i="164"/>
  <c r="D68" i="164"/>
  <c r="D67" i="164"/>
  <c r="D66" i="164"/>
  <c r="D65" i="164"/>
  <c r="D64" i="164"/>
  <c r="D63" i="164"/>
  <c r="D62" i="164"/>
  <c r="D61" i="164"/>
  <c r="D60" i="164"/>
  <c r="D59" i="164"/>
  <c r="D58" i="164"/>
  <c r="D57" i="164"/>
  <c r="D56" i="164"/>
  <c r="D55" i="164"/>
  <c r="D54" i="164"/>
  <c r="D53" i="164"/>
  <c r="D52" i="164"/>
  <c r="D51" i="164"/>
  <c r="D50" i="164"/>
  <c r="D49" i="164"/>
  <c r="D48" i="164"/>
  <c r="D47" i="164"/>
  <c r="D46" i="164"/>
  <c r="D45" i="164"/>
  <c r="D44" i="164"/>
  <c r="D43" i="164"/>
  <c r="D42" i="164"/>
  <c r="D41" i="164"/>
  <c r="D40" i="164"/>
  <c r="D39" i="164"/>
  <c r="D36" i="164"/>
  <c r="D35" i="164"/>
  <c r="D34" i="164"/>
  <c r="D33" i="164"/>
  <c r="D32" i="164"/>
  <c r="D31" i="164"/>
  <c r="D30" i="164"/>
  <c r="D29" i="164"/>
  <c r="D28" i="164"/>
  <c r="D27" i="164"/>
  <c r="D26" i="164"/>
  <c r="D25" i="164"/>
  <c r="D24" i="164"/>
  <c r="D23" i="164"/>
  <c r="D22" i="164"/>
  <c r="D21" i="164"/>
  <c r="D20" i="164"/>
  <c r="D19" i="164"/>
  <c r="D18" i="164"/>
  <c r="D17" i="164"/>
  <c r="D16" i="164"/>
  <c r="D15" i="164"/>
  <c r="D14" i="164"/>
  <c r="D13" i="164"/>
  <c r="D12" i="164"/>
  <c r="D11" i="164"/>
  <c r="D10" i="164"/>
  <c r="D9" i="164"/>
  <c r="D8" i="164"/>
  <c r="D7" i="164"/>
  <c r="D125" i="165" l="1"/>
  <c r="D126" i="165"/>
  <c r="D127" i="165"/>
  <c r="O120" i="164"/>
  <c r="N120" i="164" s="1"/>
  <c r="U127" i="164"/>
  <c r="V127" i="164"/>
  <c r="T127" i="164"/>
  <c r="O119" i="164"/>
  <c r="O125" i="164" s="1"/>
  <c r="N117" i="164"/>
  <c r="N117" i="166" s="1"/>
  <c r="O117" i="166"/>
  <c r="O118" i="164"/>
  <c r="O118" i="166" s="1"/>
  <c r="P118" i="166"/>
  <c r="P126" i="166" s="1"/>
  <c r="P125" i="164"/>
  <c r="P117" i="166"/>
  <c r="P125" i="166" s="1"/>
  <c r="Q127" i="164"/>
  <c r="S127" i="164"/>
  <c r="E60" i="167"/>
  <c r="D60" i="167" s="1"/>
  <c r="P126" i="164"/>
  <c r="F34" i="163"/>
  <c r="G34" i="163"/>
  <c r="I34" i="163"/>
  <c r="J34" i="163"/>
  <c r="C32" i="163"/>
  <c r="D32" i="163"/>
  <c r="B32" i="163" s="1"/>
  <c r="E32" i="163"/>
  <c r="H32" i="163"/>
  <c r="C31" i="163"/>
  <c r="D31" i="163"/>
  <c r="B31" i="163" s="1"/>
  <c r="E31" i="163"/>
  <c r="H31" i="163"/>
  <c r="C30" i="163"/>
  <c r="D30" i="163"/>
  <c r="B30" i="163" s="1"/>
  <c r="E30" i="163"/>
  <c r="H30" i="163"/>
  <c r="C29" i="163"/>
  <c r="D29" i="163"/>
  <c r="B29" i="163" s="1"/>
  <c r="E29" i="163"/>
  <c r="H29" i="163"/>
  <c r="C28" i="163"/>
  <c r="D28" i="163"/>
  <c r="B28" i="163" s="1"/>
  <c r="E28" i="163"/>
  <c r="H28" i="163"/>
  <c r="C27" i="163"/>
  <c r="D27" i="163"/>
  <c r="B27" i="163" s="1"/>
  <c r="E27" i="163"/>
  <c r="H27" i="163"/>
  <c r="C26" i="163"/>
  <c r="D26" i="163"/>
  <c r="B26" i="163" s="1"/>
  <c r="E26" i="163"/>
  <c r="H26" i="163"/>
  <c r="C25" i="163"/>
  <c r="D25" i="163"/>
  <c r="B25" i="163" s="1"/>
  <c r="E25" i="163"/>
  <c r="H25" i="163"/>
  <c r="C24" i="163"/>
  <c r="D24" i="163"/>
  <c r="B24" i="163" s="1"/>
  <c r="E24" i="163"/>
  <c r="H24" i="163"/>
  <c r="C23" i="163"/>
  <c r="D23" i="163"/>
  <c r="B23" i="163" s="1"/>
  <c r="E23" i="163"/>
  <c r="H23" i="163"/>
  <c r="C22" i="163"/>
  <c r="D22" i="163"/>
  <c r="B22" i="163" s="1"/>
  <c r="E22" i="163"/>
  <c r="H22" i="163"/>
  <c r="C21" i="163"/>
  <c r="D21" i="163"/>
  <c r="B21" i="163" s="1"/>
  <c r="E21" i="163"/>
  <c r="H21" i="163"/>
  <c r="C20" i="163"/>
  <c r="D20" i="163"/>
  <c r="E20" i="163"/>
  <c r="C19" i="163"/>
  <c r="D19" i="163"/>
  <c r="B19" i="163" s="1"/>
  <c r="E19" i="163"/>
  <c r="H19" i="163"/>
  <c r="C18" i="163"/>
  <c r="D18" i="163"/>
  <c r="E18" i="163"/>
  <c r="H18" i="163"/>
  <c r="C17" i="163"/>
  <c r="D17" i="163"/>
  <c r="B17" i="163" s="1"/>
  <c r="E17" i="163"/>
  <c r="H17" i="163"/>
  <c r="C16" i="163"/>
  <c r="D16" i="163"/>
  <c r="E16" i="163"/>
  <c r="H16" i="163"/>
  <c r="C15" i="163"/>
  <c r="D15" i="163"/>
  <c r="B15" i="163" s="1"/>
  <c r="E15" i="163"/>
  <c r="H15" i="163"/>
  <c r="C14" i="163"/>
  <c r="D14" i="163"/>
  <c r="E14" i="163"/>
  <c r="H14" i="163"/>
  <c r="C13" i="163"/>
  <c r="D13" i="163"/>
  <c r="B13" i="163" s="1"/>
  <c r="E13" i="163"/>
  <c r="H13" i="163"/>
  <c r="C12" i="163"/>
  <c r="D12" i="163"/>
  <c r="E12" i="163"/>
  <c r="H12" i="163"/>
  <c r="C11" i="163"/>
  <c r="D11" i="163"/>
  <c r="B11" i="163" s="1"/>
  <c r="E11" i="163"/>
  <c r="H11" i="163"/>
  <c r="C10" i="163"/>
  <c r="D10" i="163"/>
  <c r="E10" i="163"/>
  <c r="H10" i="163"/>
  <c r="C9" i="163"/>
  <c r="E9" i="163"/>
  <c r="H9" i="163"/>
  <c r="C34" i="163" l="1"/>
  <c r="B10" i="163"/>
  <c r="B12" i="163"/>
  <c r="B14" i="163"/>
  <c r="B16" i="163"/>
  <c r="B18" i="163"/>
  <c r="D34" i="163"/>
  <c r="H34" i="163"/>
  <c r="E34" i="163"/>
  <c r="P127" i="166"/>
  <c r="O126" i="164"/>
  <c r="O120" i="166"/>
  <c r="O126" i="166" s="1"/>
  <c r="M117" i="164"/>
  <c r="M117" i="166" s="1"/>
  <c r="O119" i="166"/>
  <c r="O125" i="166" s="1"/>
  <c r="N119" i="164"/>
  <c r="N125" i="164" s="1"/>
  <c r="M120" i="164"/>
  <c r="N120" i="166"/>
  <c r="N118" i="164"/>
  <c r="N118" i="166" s="1"/>
  <c r="N126" i="166" s="1"/>
  <c r="P127" i="164"/>
  <c r="B20" i="163"/>
  <c r="B34" i="163" l="1"/>
  <c r="O127" i="166"/>
  <c r="O127" i="164"/>
  <c r="L117" i="164"/>
  <c r="L117" i="166" s="1"/>
  <c r="N126" i="164"/>
  <c r="N127" i="164" s="1"/>
  <c r="N119" i="166"/>
  <c r="N125" i="166" s="1"/>
  <c r="N127" i="166" s="1"/>
  <c r="M119" i="164"/>
  <c r="M125" i="164" s="1"/>
  <c r="L119" i="164"/>
  <c r="M118" i="164"/>
  <c r="M118" i="166" s="1"/>
  <c r="L120" i="164"/>
  <c r="M120" i="166"/>
  <c r="M126" i="164"/>
  <c r="I8" i="98"/>
  <c r="I9" i="98"/>
  <c r="I10" i="98"/>
  <c r="I11" i="98"/>
  <c r="I12" i="98"/>
  <c r="I13" i="98"/>
  <c r="I14" i="98"/>
  <c r="I15" i="98"/>
  <c r="I16" i="98"/>
  <c r="I17" i="98"/>
  <c r="I18" i="98"/>
  <c r="I19" i="98"/>
  <c r="I20" i="98"/>
  <c r="I21" i="98"/>
  <c r="I22" i="98"/>
  <c r="F8" i="98"/>
  <c r="F9" i="98"/>
  <c r="F10" i="98"/>
  <c r="F11" i="98"/>
  <c r="F12" i="98"/>
  <c r="F13" i="98"/>
  <c r="F14" i="98"/>
  <c r="F15" i="98"/>
  <c r="F16" i="98"/>
  <c r="F17" i="98"/>
  <c r="F18" i="98"/>
  <c r="F19" i="98"/>
  <c r="F20" i="98"/>
  <c r="F21" i="98"/>
  <c r="F22" i="98"/>
  <c r="D8" i="98"/>
  <c r="E8" i="98"/>
  <c r="C8" i="98" s="1"/>
  <c r="D9" i="98"/>
  <c r="E9" i="98"/>
  <c r="C9" i="98" s="1"/>
  <c r="D10" i="98"/>
  <c r="E10" i="98"/>
  <c r="C10" i="98" s="1"/>
  <c r="D11" i="98"/>
  <c r="E11" i="98"/>
  <c r="C11" i="98" s="1"/>
  <c r="D12" i="98"/>
  <c r="E12" i="98"/>
  <c r="C12" i="98" s="1"/>
  <c r="D13" i="98"/>
  <c r="E13" i="98"/>
  <c r="C13" i="98" s="1"/>
  <c r="D14" i="98"/>
  <c r="E14" i="98"/>
  <c r="C14" i="98" s="1"/>
  <c r="D15" i="98"/>
  <c r="E15" i="98"/>
  <c r="C15" i="98" s="1"/>
  <c r="D16" i="98"/>
  <c r="E16" i="98"/>
  <c r="C16" i="98" s="1"/>
  <c r="D17" i="98"/>
  <c r="E17" i="98"/>
  <c r="C17" i="98" s="1"/>
  <c r="D18" i="98"/>
  <c r="E18" i="98"/>
  <c r="C18" i="98" s="1"/>
  <c r="D19" i="98"/>
  <c r="E19" i="98"/>
  <c r="C19" i="98" s="1"/>
  <c r="D20" i="98"/>
  <c r="E20" i="98"/>
  <c r="C20" i="98" s="1"/>
  <c r="D21" i="98"/>
  <c r="E21" i="98"/>
  <c r="C21" i="98" s="1"/>
  <c r="D22" i="98"/>
  <c r="E22" i="98"/>
  <c r="C22" i="98" s="1"/>
  <c r="C7" i="98"/>
  <c r="D7" i="98"/>
  <c r="E7" i="98"/>
  <c r="F7" i="98"/>
  <c r="I7" i="98"/>
  <c r="F19" i="115"/>
  <c r="C19" i="115" s="1"/>
  <c r="G19" i="115"/>
  <c r="I19" i="115"/>
  <c r="J19" i="115"/>
  <c r="E8" i="115"/>
  <c r="E9" i="115"/>
  <c r="E10" i="115"/>
  <c r="E11" i="115"/>
  <c r="E12" i="115"/>
  <c r="E13" i="115"/>
  <c r="E14" i="115"/>
  <c r="E15" i="115"/>
  <c r="E16" i="115"/>
  <c r="E17" i="115"/>
  <c r="E18" i="115"/>
  <c r="E19" i="115"/>
  <c r="C8" i="115"/>
  <c r="D8" i="115"/>
  <c r="B8" i="115" s="1"/>
  <c r="C9" i="115"/>
  <c r="D9" i="115"/>
  <c r="B9" i="115" s="1"/>
  <c r="C10" i="115"/>
  <c r="D10" i="115"/>
  <c r="B10" i="115" s="1"/>
  <c r="C11" i="115"/>
  <c r="D11" i="115"/>
  <c r="B11" i="115" s="1"/>
  <c r="C12" i="115"/>
  <c r="D12" i="115"/>
  <c r="B12" i="115" s="1"/>
  <c r="C13" i="115"/>
  <c r="D13" i="115"/>
  <c r="B13" i="115" s="1"/>
  <c r="C14" i="115"/>
  <c r="D14" i="115"/>
  <c r="B14" i="115" s="1"/>
  <c r="C15" i="115"/>
  <c r="D15" i="115"/>
  <c r="B15" i="115" s="1"/>
  <c r="C16" i="115"/>
  <c r="D16" i="115"/>
  <c r="B16" i="115" s="1"/>
  <c r="C17" i="115"/>
  <c r="D17" i="115"/>
  <c r="B17" i="115" s="1"/>
  <c r="C18" i="115"/>
  <c r="D18" i="115"/>
  <c r="B18" i="115" s="1"/>
  <c r="D19" i="115"/>
  <c r="C7" i="115"/>
  <c r="D7" i="115"/>
  <c r="B7" i="115" s="1"/>
  <c r="E7" i="115"/>
  <c r="H8" i="115"/>
  <c r="H9" i="115"/>
  <c r="H10" i="115"/>
  <c r="H11" i="115"/>
  <c r="H12" i="115"/>
  <c r="H13" i="115"/>
  <c r="H14" i="115"/>
  <c r="H15" i="115"/>
  <c r="H16" i="115"/>
  <c r="H17" i="115"/>
  <c r="H18" i="115"/>
  <c r="H7" i="115"/>
  <c r="H19" i="115" s="1"/>
  <c r="C16" i="112"/>
  <c r="E16" i="112"/>
  <c r="D16" i="112"/>
  <c r="H16" i="112"/>
  <c r="K117" i="164" l="1"/>
  <c r="K117" i="166" s="1"/>
  <c r="M126" i="166"/>
  <c r="L125" i="164"/>
  <c r="M119" i="166"/>
  <c r="M125" i="166" s="1"/>
  <c r="K120" i="164"/>
  <c r="L120" i="166"/>
  <c r="L118" i="164"/>
  <c r="L118" i="166" s="1"/>
  <c r="L126" i="166" s="1"/>
  <c r="M127" i="164"/>
  <c r="K119" i="164"/>
  <c r="L119" i="166"/>
  <c r="L125" i="166" s="1"/>
  <c r="J117" i="164"/>
  <c r="J117" i="166" s="1"/>
  <c r="B19" i="115"/>
  <c r="B17" i="38"/>
  <c r="J17" i="38"/>
  <c r="F17" i="38"/>
  <c r="C17" i="38"/>
  <c r="D17" i="38"/>
  <c r="E17" i="38"/>
  <c r="G17" i="38"/>
  <c r="K17" i="38"/>
  <c r="K16" i="38"/>
  <c r="J16" i="38"/>
  <c r="G16" i="38"/>
  <c r="F16" i="38"/>
  <c r="E16" i="38"/>
  <c r="D16" i="38"/>
  <c r="C16" i="38" s="1"/>
  <c r="B16" i="38"/>
  <c r="H15" i="37"/>
  <c r="E15" i="37"/>
  <c r="D15" i="37"/>
  <c r="C15" i="37"/>
  <c r="B15" i="37" s="1"/>
  <c r="L127" i="166" l="1"/>
  <c r="M127" i="166"/>
  <c r="J119" i="164"/>
  <c r="J125" i="164" s="1"/>
  <c r="K119" i="166"/>
  <c r="K125" i="166" s="1"/>
  <c r="K125" i="164"/>
  <c r="L126" i="164"/>
  <c r="J120" i="164"/>
  <c r="K120" i="166"/>
  <c r="K118" i="164"/>
  <c r="K118" i="166" s="1"/>
  <c r="I117" i="164"/>
  <c r="I117" i="166" s="1"/>
  <c r="C104" i="89"/>
  <c r="F104" i="89"/>
  <c r="G104" i="89"/>
  <c r="I104" i="89"/>
  <c r="J104" i="89"/>
  <c r="C8" i="89"/>
  <c r="D8" i="89"/>
  <c r="B8" i="89" s="1"/>
  <c r="E8" i="89"/>
  <c r="C9" i="89"/>
  <c r="D9" i="89"/>
  <c r="B9" i="89" s="1"/>
  <c r="E9" i="89"/>
  <c r="C10" i="89"/>
  <c r="D10" i="89"/>
  <c r="B10" i="89" s="1"/>
  <c r="E10" i="89"/>
  <c r="C11" i="89"/>
  <c r="D11" i="89"/>
  <c r="B11" i="89" s="1"/>
  <c r="E11" i="89"/>
  <c r="C12" i="89"/>
  <c r="D12" i="89"/>
  <c r="B12" i="89" s="1"/>
  <c r="E12" i="89"/>
  <c r="C13" i="89"/>
  <c r="D13" i="89"/>
  <c r="B13" i="89" s="1"/>
  <c r="E13" i="89"/>
  <c r="C14" i="89"/>
  <c r="D14" i="89"/>
  <c r="B14" i="89" s="1"/>
  <c r="E14" i="89"/>
  <c r="C15" i="89"/>
  <c r="D15" i="89"/>
  <c r="B15" i="89" s="1"/>
  <c r="E15" i="89"/>
  <c r="C16" i="89"/>
  <c r="D16" i="89"/>
  <c r="B16" i="89" s="1"/>
  <c r="E16" i="89"/>
  <c r="C17" i="89"/>
  <c r="D17" i="89"/>
  <c r="B17" i="89" s="1"/>
  <c r="E17" i="89"/>
  <c r="C18" i="89"/>
  <c r="D18" i="89"/>
  <c r="B18" i="89" s="1"/>
  <c r="E18" i="89"/>
  <c r="C19" i="89"/>
  <c r="D19" i="89"/>
  <c r="B19" i="89" s="1"/>
  <c r="E19" i="89"/>
  <c r="C20" i="89"/>
  <c r="D20" i="89"/>
  <c r="B20" i="89" s="1"/>
  <c r="E20" i="89"/>
  <c r="C21" i="89"/>
  <c r="D21" i="89"/>
  <c r="B21" i="89" s="1"/>
  <c r="E21" i="89"/>
  <c r="C22" i="89"/>
  <c r="D22" i="89"/>
  <c r="B22" i="89" s="1"/>
  <c r="E22" i="89"/>
  <c r="C23" i="89"/>
  <c r="D23" i="89"/>
  <c r="B23" i="89" s="1"/>
  <c r="E23" i="89"/>
  <c r="C24" i="89"/>
  <c r="D24" i="89"/>
  <c r="B24" i="89" s="1"/>
  <c r="E24" i="89"/>
  <c r="C25" i="89"/>
  <c r="D25" i="89"/>
  <c r="B25" i="89" s="1"/>
  <c r="E25" i="89"/>
  <c r="C26" i="89"/>
  <c r="D26" i="89"/>
  <c r="B26" i="89" s="1"/>
  <c r="E26" i="89"/>
  <c r="C27" i="89"/>
  <c r="D27" i="89"/>
  <c r="B27" i="89" s="1"/>
  <c r="E27" i="89"/>
  <c r="C28" i="89"/>
  <c r="D28" i="89"/>
  <c r="B28" i="89" s="1"/>
  <c r="E28" i="89"/>
  <c r="C29" i="89"/>
  <c r="D29" i="89"/>
  <c r="B29" i="89" s="1"/>
  <c r="E29" i="89"/>
  <c r="C30" i="89"/>
  <c r="D30" i="89"/>
  <c r="B30" i="89" s="1"/>
  <c r="E30" i="89"/>
  <c r="C31" i="89"/>
  <c r="D31" i="89"/>
  <c r="B31" i="89" s="1"/>
  <c r="E31" i="89"/>
  <c r="C32" i="89"/>
  <c r="D32" i="89"/>
  <c r="B32" i="89" s="1"/>
  <c r="E32" i="89"/>
  <c r="C33" i="89"/>
  <c r="D33" i="89"/>
  <c r="B33" i="89" s="1"/>
  <c r="E33" i="89"/>
  <c r="C34" i="89"/>
  <c r="D34" i="89"/>
  <c r="B34" i="89" s="1"/>
  <c r="E34" i="89"/>
  <c r="C35" i="89"/>
  <c r="D35" i="89"/>
  <c r="B35" i="89" s="1"/>
  <c r="E35" i="89"/>
  <c r="C36" i="89"/>
  <c r="D36" i="89"/>
  <c r="B36" i="89" s="1"/>
  <c r="E36" i="89"/>
  <c r="C37" i="89"/>
  <c r="D37" i="89"/>
  <c r="B37" i="89" s="1"/>
  <c r="E37" i="89"/>
  <c r="C38" i="89"/>
  <c r="D38" i="89"/>
  <c r="B38" i="89" s="1"/>
  <c r="E38" i="89"/>
  <c r="C39" i="89"/>
  <c r="D39" i="89"/>
  <c r="B39" i="89" s="1"/>
  <c r="E39" i="89"/>
  <c r="C40" i="89"/>
  <c r="D40" i="89"/>
  <c r="B40" i="89" s="1"/>
  <c r="E40" i="89"/>
  <c r="C41" i="89"/>
  <c r="D41" i="89"/>
  <c r="B41" i="89" s="1"/>
  <c r="E41" i="89"/>
  <c r="C42" i="89"/>
  <c r="D42" i="89"/>
  <c r="B42" i="89" s="1"/>
  <c r="E42" i="89"/>
  <c r="C43" i="89"/>
  <c r="D43" i="89"/>
  <c r="B43" i="89" s="1"/>
  <c r="E43" i="89"/>
  <c r="C44" i="89"/>
  <c r="D44" i="89"/>
  <c r="B44" i="89" s="1"/>
  <c r="E44" i="89"/>
  <c r="C45" i="89"/>
  <c r="D45" i="89"/>
  <c r="B45" i="89" s="1"/>
  <c r="E45" i="89"/>
  <c r="C46" i="89"/>
  <c r="D46" i="89"/>
  <c r="B46" i="89" s="1"/>
  <c r="E46" i="89"/>
  <c r="C47" i="89"/>
  <c r="D47" i="89"/>
  <c r="B47" i="89" s="1"/>
  <c r="E47" i="89"/>
  <c r="C48" i="89"/>
  <c r="D48" i="89"/>
  <c r="B48" i="89" s="1"/>
  <c r="E48" i="89"/>
  <c r="C49" i="89"/>
  <c r="D49" i="89"/>
  <c r="B49" i="89" s="1"/>
  <c r="E49" i="89"/>
  <c r="E104" i="89" s="1"/>
  <c r="C50" i="89"/>
  <c r="D50" i="89"/>
  <c r="B50" i="89" s="1"/>
  <c r="E50" i="89"/>
  <c r="C51" i="89"/>
  <c r="D51" i="89"/>
  <c r="B51" i="89" s="1"/>
  <c r="E51" i="89"/>
  <c r="C52" i="89"/>
  <c r="D52" i="89"/>
  <c r="B52" i="89" s="1"/>
  <c r="E52" i="89"/>
  <c r="C53" i="89"/>
  <c r="D53" i="89"/>
  <c r="B53" i="89" s="1"/>
  <c r="E53" i="89"/>
  <c r="C54" i="89"/>
  <c r="D54" i="89"/>
  <c r="B54" i="89" s="1"/>
  <c r="E54" i="89"/>
  <c r="C55" i="89"/>
  <c r="D55" i="89"/>
  <c r="B55" i="89" s="1"/>
  <c r="E55" i="89"/>
  <c r="C56" i="89"/>
  <c r="D56" i="89"/>
  <c r="B56" i="89" s="1"/>
  <c r="E56" i="89"/>
  <c r="C57" i="89"/>
  <c r="D57" i="89"/>
  <c r="B57" i="89" s="1"/>
  <c r="E57" i="89"/>
  <c r="C58" i="89"/>
  <c r="D58" i="89"/>
  <c r="B58" i="89" s="1"/>
  <c r="E58" i="89"/>
  <c r="C59" i="89"/>
  <c r="D59" i="89"/>
  <c r="B59" i="89" s="1"/>
  <c r="E59" i="89"/>
  <c r="C60" i="89"/>
  <c r="D60" i="89"/>
  <c r="B60" i="89" s="1"/>
  <c r="E60" i="89"/>
  <c r="C61" i="89"/>
  <c r="D61" i="89"/>
  <c r="B61" i="89" s="1"/>
  <c r="E61" i="89"/>
  <c r="C62" i="89"/>
  <c r="D62" i="89"/>
  <c r="B62" i="89" s="1"/>
  <c r="E62" i="89"/>
  <c r="C63" i="89"/>
  <c r="D63" i="89"/>
  <c r="B63" i="89" s="1"/>
  <c r="E63" i="89"/>
  <c r="C64" i="89"/>
  <c r="D64" i="89"/>
  <c r="B64" i="89" s="1"/>
  <c r="E64" i="89"/>
  <c r="C65" i="89"/>
  <c r="D65" i="89"/>
  <c r="B65" i="89" s="1"/>
  <c r="E65" i="89"/>
  <c r="C66" i="89"/>
  <c r="D66" i="89"/>
  <c r="B66" i="89" s="1"/>
  <c r="E66" i="89"/>
  <c r="C67" i="89"/>
  <c r="D67" i="89"/>
  <c r="B67" i="89" s="1"/>
  <c r="E67" i="89"/>
  <c r="C68" i="89"/>
  <c r="D68" i="89"/>
  <c r="B68" i="89" s="1"/>
  <c r="E68" i="89"/>
  <c r="C69" i="89"/>
  <c r="D69" i="89"/>
  <c r="B69" i="89" s="1"/>
  <c r="E69" i="89"/>
  <c r="C70" i="89"/>
  <c r="D70" i="89"/>
  <c r="B70" i="89" s="1"/>
  <c r="E70" i="89"/>
  <c r="C71" i="89"/>
  <c r="D71" i="89"/>
  <c r="B71" i="89" s="1"/>
  <c r="E71" i="89"/>
  <c r="C72" i="89"/>
  <c r="D72" i="89"/>
  <c r="B72" i="89" s="1"/>
  <c r="E72" i="89"/>
  <c r="C73" i="89"/>
  <c r="D73" i="89"/>
  <c r="B73" i="89" s="1"/>
  <c r="E73" i="89"/>
  <c r="C74" i="89"/>
  <c r="D74" i="89"/>
  <c r="B74" i="89" s="1"/>
  <c r="E74" i="89"/>
  <c r="C75" i="89"/>
  <c r="D75" i="89"/>
  <c r="B75" i="89" s="1"/>
  <c r="E75" i="89"/>
  <c r="C76" i="89"/>
  <c r="D76" i="89"/>
  <c r="B76" i="89" s="1"/>
  <c r="E76" i="89"/>
  <c r="C77" i="89"/>
  <c r="D77" i="89"/>
  <c r="B77" i="89" s="1"/>
  <c r="E77" i="89"/>
  <c r="C78" i="89"/>
  <c r="D78" i="89"/>
  <c r="B78" i="89" s="1"/>
  <c r="E78" i="89"/>
  <c r="C79" i="89"/>
  <c r="D79" i="89"/>
  <c r="B79" i="89" s="1"/>
  <c r="E79" i="89"/>
  <c r="C80" i="89"/>
  <c r="D80" i="89"/>
  <c r="B80" i="89" s="1"/>
  <c r="E80" i="89"/>
  <c r="C81" i="89"/>
  <c r="D81" i="89"/>
  <c r="B81" i="89" s="1"/>
  <c r="E81" i="89"/>
  <c r="C82" i="89"/>
  <c r="D82" i="89"/>
  <c r="B82" i="89" s="1"/>
  <c r="E82" i="89"/>
  <c r="C83" i="89"/>
  <c r="D83" i="89"/>
  <c r="B83" i="89" s="1"/>
  <c r="E83" i="89"/>
  <c r="C84" i="89"/>
  <c r="D84" i="89"/>
  <c r="B84" i="89" s="1"/>
  <c r="E84" i="89"/>
  <c r="C85" i="89"/>
  <c r="D85" i="89"/>
  <c r="B85" i="89" s="1"/>
  <c r="E85" i="89"/>
  <c r="C86" i="89"/>
  <c r="D86" i="89"/>
  <c r="B86" i="89" s="1"/>
  <c r="E86" i="89"/>
  <c r="C87" i="89"/>
  <c r="D87" i="89"/>
  <c r="B87" i="89" s="1"/>
  <c r="E87" i="89"/>
  <c r="C88" i="89"/>
  <c r="D88" i="89"/>
  <c r="B88" i="89" s="1"/>
  <c r="E88" i="89"/>
  <c r="C89" i="89"/>
  <c r="D89" i="89"/>
  <c r="B89" i="89" s="1"/>
  <c r="E89" i="89"/>
  <c r="C90" i="89"/>
  <c r="D90" i="89"/>
  <c r="B90" i="89" s="1"/>
  <c r="E90" i="89"/>
  <c r="C91" i="89"/>
  <c r="D91" i="89"/>
  <c r="E91" i="89"/>
  <c r="C92" i="89"/>
  <c r="D92" i="89"/>
  <c r="B92" i="89" s="1"/>
  <c r="E92" i="89"/>
  <c r="C93" i="89"/>
  <c r="D93" i="89"/>
  <c r="B93" i="89" s="1"/>
  <c r="E93" i="89"/>
  <c r="C94" i="89"/>
  <c r="D94" i="89"/>
  <c r="B94" i="89" s="1"/>
  <c r="E94" i="89"/>
  <c r="C95" i="89"/>
  <c r="D95" i="89"/>
  <c r="B95" i="89" s="1"/>
  <c r="E95" i="89"/>
  <c r="C96" i="89"/>
  <c r="D96" i="89"/>
  <c r="B96" i="89" s="1"/>
  <c r="E96" i="89"/>
  <c r="C97" i="89"/>
  <c r="D97" i="89"/>
  <c r="B97" i="89" s="1"/>
  <c r="E97" i="89"/>
  <c r="C98" i="89"/>
  <c r="D98" i="89"/>
  <c r="B98" i="89" s="1"/>
  <c r="E98" i="89"/>
  <c r="C99" i="89"/>
  <c r="D99" i="89"/>
  <c r="B99" i="89" s="1"/>
  <c r="E99" i="89"/>
  <c r="C100" i="89"/>
  <c r="D100" i="89"/>
  <c r="B100" i="89" s="1"/>
  <c r="B104" i="89" s="1"/>
  <c r="E100" i="89"/>
  <c r="C101" i="89"/>
  <c r="D101" i="89"/>
  <c r="B101" i="89" s="1"/>
  <c r="E101" i="89"/>
  <c r="C102" i="89"/>
  <c r="D102" i="89"/>
  <c r="B102" i="89" s="1"/>
  <c r="E102" i="89"/>
  <c r="C103" i="89"/>
  <c r="D103" i="89"/>
  <c r="B103" i="89" s="1"/>
  <c r="E103" i="89"/>
  <c r="B7" i="89"/>
  <c r="C7" i="89"/>
  <c r="D7" i="89"/>
  <c r="E7" i="89"/>
  <c r="H8" i="89"/>
  <c r="H9" i="89"/>
  <c r="H10" i="89"/>
  <c r="H11" i="89"/>
  <c r="H12" i="89"/>
  <c r="H13" i="89"/>
  <c r="H14" i="89"/>
  <c r="H15" i="89"/>
  <c r="H16" i="89"/>
  <c r="H17" i="89"/>
  <c r="H18" i="89"/>
  <c r="H19" i="89"/>
  <c r="H20" i="89"/>
  <c r="H21" i="89"/>
  <c r="H22" i="89"/>
  <c r="H23" i="89"/>
  <c r="H24" i="89"/>
  <c r="H25" i="89"/>
  <c r="H26" i="89"/>
  <c r="H27" i="89"/>
  <c r="H28" i="89"/>
  <c r="H29" i="89"/>
  <c r="H30" i="89"/>
  <c r="H31" i="89"/>
  <c r="H32" i="89"/>
  <c r="H33" i="89"/>
  <c r="H34" i="89"/>
  <c r="H35" i="89"/>
  <c r="H36" i="89"/>
  <c r="H37" i="89"/>
  <c r="H38" i="89"/>
  <c r="H39" i="89"/>
  <c r="H40" i="89"/>
  <c r="H41" i="89"/>
  <c r="H42" i="89"/>
  <c r="H43" i="89"/>
  <c r="H44" i="89"/>
  <c r="H45" i="89"/>
  <c r="H46" i="89"/>
  <c r="H47" i="89"/>
  <c r="H48" i="89"/>
  <c r="H49" i="89"/>
  <c r="H50" i="89"/>
  <c r="H51" i="89"/>
  <c r="H52" i="89"/>
  <c r="H53" i="89"/>
  <c r="H54" i="89"/>
  <c r="H55" i="89"/>
  <c r="H56" i="89"/>
  <c r="H57" i="89"/>
  <c r="H58" i="89"/>
  <c r="H59" i="89"/>
  <c r="H60" i="89"/>
  <c r="H61" i="89"/>
  <c r="H62" i="89"/>
  <c r="H63" i="89"/>
  <c r="H64" i="89"/>
  <c r="H65" i="89"/>
  <c r="H66" i="89"/>
  <c r="H67" i="89"/>
  <c r="H68" i="89"/>
  <c r="H69" i="89"/>
  <c r="H70" i="89"/>
  <c r="H71" i="89"/>
  <c r="H72" i="89"/>
  <c r="H73" i="89"/>
  <c r="H74" i="89"/>
  <c r="H75" i="89"/>
  <c r="H76" i="89"/>
  <c r="H77" i="89"/>
  <c r="H78" i="89"/>
  <c r="H79" i="89"/>
  <c r="H80" i="89"/>
  <c r="H81" i="89"/>
  <c r="H82" i="89"/>
  <c r="H83" i="89"/>
  <c r="H84" i="89"/>
  <c r="H85" i="89"/>
  <c r="H86" i="89"/>
  <c r="H87" i="89"/>
  <c r="H88" i="89"/>
  <c r="H89" i="89"/>
  <c r="H90" i="89"/>
  <c r="H91" i="89"/>
  <c r="H92" i="89"/>
  <c r="H93" i="89"/>
  <c r="H94" i="89"/>
  <c r="H95" i="89"/>
  <c r="H96" i="89"/>
  <c r="H97" i="89"/>
  <c r="H98" i="89"/>
  <c r="H99" i="89"/>
  <c r="H100" i="89"/>
  <c r="H101" i="89"/>
  <c r="H102" i="89"/>
  <c r="H103" i="89"/>
  <c r="H7" i="89"/>
  <c r="K126" i="166" l="1"/>
  <c r="K127" i="166" s="1"/>
  <c r="J118" i="164"/>
  <c r="J118" i="166" s="1"/>
  <c r="I120" i="164"/>
  <c r="J120" i="166"/>
  <c r="K126" i="164"/>
  <c r="L127" i="164"/>
  <c r="I119" i="164"/>
  <c r="I125" i="164" s="1"/>
  <c r="J119" i="166"/>
  <c r="J125" i="166" s="1"/>
  <c r="H117" i="164"/>
  <c r="H117" i="166" s="1"/>
  <c r="H104" i="89"/>
  <c r="D104" i="89"/>
  <c r="B91" i="89"/>
  <c r="D31" i="83"/>
  <c r="B31" i="83" s="1"/>
  <c r="E31" i="83"/>
  <c r="C31" i="83"/>
  <c r="C30" i="83"/>
  <c r="B30" i="83" s="1"/>
  <c r="E30" i="83"/>
  <c r="D30" i="83"/>
  <c r="H31" i="83"/>
  <c r="H30" i="83"/>
  <c r="J126" i="166" l="1"/>
  <c r="J127" i="166" s="1"/>
  <c r="I118" i="164"/>
  <c r="I118" i="166" s="1"/>
  <c r="J126" i="164"/>
  <c r="J127" i="164" s="1"/>
  <c r="H119" i="164"/>
  <c r="H125" i="164" s="1"/>
  <c r="I119" i="166"/>
  <c r="I125" i="166" s="1"/>
  <c r="K127" i="164"/>
  <c r="H120" i="164"/>
  <c r="I120" i="166"/>
  <c r="G117" i="164"/>
  <c r="G117" i="166" s="1"/>
  <c r="I126" i="164"/>
  <c r="C8" i="83"/>
  <c r="D8" i="83"/>
  <c r="B8" i="83" s="1"/>
  <c r="C9" i="83"/>
  <c r="D9" i="83"/>
  <c r="B9" i="83" s="1"/>
  <c r="C10" i="83"/>
  <c r="D10" i="83"/>
  <c r="B10" i="83" s="1"/>
  <c r="C11" i="83"/>
  <c r="D11" i="83"/>
  <c r="B11" i="83" s="1"/>
  <c r="C12" i="83"/>
  <c r="D12" i="83"/>
  <c r="B12" i="83" s="1"/>
  <c r="B7" i="83"/>
  <c r="C7" i="83"/>
  <c r="D7" i="83"/>
  <c r="E8" i="83"/>
  <c r="E9" i="83"/>
  <c r="E10" i="83"/>
  <c r="E11" i="83"/>
  <c r="E12" i="83"/>
  <c r="E7" i="83"/>
  <c r="F12" i="83"/>
  <c r="G12" i="83"/>
  <c r="H8" i="83"/>
  <c r="H9" i="83"/>
  <c r="H10" i="83"/>
  <c r="H11" i="83"/>
  <c r="H12" i="83"/>
  <c r="H7" i="83"/>
  <c r="I12" i="83"/>
  <c r="J12" i="83"/>
  <c r="F13" i="73"/>
  <c r="F15" i="73" s="1"/>
  <c r="G13" i="73"/>
  <c r="G15" i="73" s="1"/>
  <c r="I13" i="73"/>
  <c r="I15" i="73" s="1"/>
  <c r="J13" i="73"/>
  <c r="J15" i="73" s="1"/>
  <c r="C8" i="73"/>
  <c r="C9" i="73"/>
  <c r="C10" i="73"/>
  <c r="C11" i="73"/>
  <c r="C12" i="73"/>
  <c r="C7" i="73"/>
  <c r="C13" i="73" s="1"/>
  <c r="C15" i="73" s="1"/>
  <c r="D8" i="73"/>
  <c r="B8" i="73" s="1"/>
  <c r="D9" i="73"/>
  <c r="B9" i="73" s="1"/>
  <c r="D10" i="73"/>
  <c r="D11" i="73"/>
  <c r="B11" i="73" s="1"/>
  <c r="D12" i="73"/>
  <c r="B12" i="73" s="1"/>
  <c r="D7" i="73"/>
  <c r="B7" i="73" s="1"/>
  <c r="E8" i="73"/>
  <c r="E9" i="73"/>
  <c r="E10" i="73"/>
  <c r="E11" i="73"/>
  <c r="E12" i="73"/>
  <c r="E7" i="73"/>
  <c r="E13" i="73" s="1"/>
  <c r="E15" i="73" s="1"/>
  <c r="H8" i="73"/>
  <c r="H9" i="73"/>
  <c r="H10" i="73"/>
  <c r="H11" i="73"/>
  <c r="H12" i="73"/>
  <c r="H7" i="73"/>
  <c r="C15" i="52"/>
  <c r="B15" i="52"/>
  <c r="C14" i="52"/>
  <c r="B14" i="52" s="1"/>
  <c r="E14" i="52"/>
  <c r="D14" i="52"/>
  <c r="H14" i="52"/>
  <c r="C8" i="50"/>
  <c r="D8" i="50"/>
  <c r="C9" i="50"/>
  <c r="D9" i="50"/>
  <c r="C10" i="50"/>
  <c r="D10" i="50"/>
  <c r="C11" i="50"/>
  <c r="D11" i="50"/>
  <c r="C12" i="50"/>
  <c r="D12" i="50"/>
  <c r="C13" i="50"/>
  <c r="D13" i="50"/>
  <c r="C7" i="50"/>
  <c r="D7" i="50"/>
  <c r="E8" i="50"/>
  <c r="E9" i="50"/>
  <c r="E10" i="50"/>
  <c r="E11" i="50"/>
  <c r="E12" i="50"/>
  <c r="E13" i="50"/>
  <c r="E7" i="50"/>
  <c r="H8" i="50"/>
  <c r="H9" i="50"/>
  <c r="H10" i="50"/>
  <c r="H11" i="50"/>
  <c r="H12" i="50"/>
  <c r="H13" i="50"/>
  <c r="H7" i="50"/>
  <c r="I126" i="166" l="1"/>
  <c r="I127" i="166" s="1"/>
  <c r="H118" i="164"/>
  <c r="H118" i="166" s="1"/>
  <c r="G120" i="164"/>
  <c r="H120" i="166"/>
  <c r="I127" i="164"/>
  <c r="G119" i="164"/>
  <c r="G125" i="164" s="1"/>
  <c r="H119" i="166"/>
  <c r="H125" i="166" s="1"/>
  <c r="B7" i="50"/>
  <c r="B13" i="50"/>
  <c r="B11" i="50"/>
  <c r="B10" i="50"/>
  <c r="B9" i="50"/>
  <c r="B8" i="50"/>
  <c r="F117" i="164"/>
  <c r="F117" i="166" s="1"/>
  <c r="C14" i="73"/>
  <c r="I14" i="73"/>
  <c r="G14" i="73"/>
  <c r="E14" i="73"/>
  <c r="J14" i="73"/>
  <c r="F14" i="73"/>
  <c r="H13" i="73"/>
  <c r="D13" i="73"/>
  <c r="B10" i="73"/>
  <c r="B13" i="73" s="1"/>
  <c r="B12" i="50"/>
  <c r="B13" i="83"/>
  <c r="B14" i="83"/>
  <c r="B15" i="83"/>
  <c r="B16" i="83"/>
  <c r="B17" i="83"/>
  <c r="B18" i="83"/>
  <c r="B19" i="83"/>
  <c r="B20" i="83"/>
  <c r="B21" i="83"/>
  <c r="B22" i="83"/>
  <c r="B23" i="83"/>
  <c r="B24" i="83"/>
  <c r="B25" i="83"/>
  <c r="B26" i="83"/>
  <c r="B27" i="83"/>
  <c r="B28" i="83"/>
  <c r="C13" i="83"/>
  <c r="C14" i="83"/>
  <c r="C15" i="83"/>
  <c r="C16" i="83"/>
  <c r="C17" i="83"/>
  <c r="C18" i="83"/>
  <c r="C19" i="83"/>
  <c r="C20" i="83"/>
  <c r="C21" i="83"/>
  <c r="C22" i="83"/>
  <c r="C23" i="83"/>
  <c r="C24" i="83"/>
  <c r="C25" i="83"/>
  <c r="C26" i="83"/>
  <c r="C27" i="83"/>
  <c r="C28" i="83"/>
  <c r="C29" i="83"/>
  <c r="D13" i="83"/>
  <c r="D14" i="83"/>
  <c r="D15" i="83"/>
  <c r="D16" i="83"/>
  <c r="D17" i="83"/>
  <c r="D18" i="83"/>
  <c r="D19" i="83"/>
  <c r="D20" i="83"/>
  <c r="D21" i="83"/>
  <c r="D22" i="83"/>
  <c r="D23" i="83"/>
  <c r="D24" i="83"/>
  <c r="D25" i="83"/>
  <c r="D26" i="83"/>
  <c r="D27" i="83"/>
  <c r="D28" i="83"/>
  <c r="D29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H13" i="83"/>
  <c r="H14" i="83"/>
  <c r="H15" i="83"/>
  <c r="H16" i="83"/>
  <c r="H17" i="83"/>
  <c r="H18" i="83"/>
  <c r="H19" i="83"/>
  <c r="H20" i="83"/>
  <c r="H21" i="83"/>
  <c r="H22" i="83"/>
  <c r="H23" i="83"/>
  <c r="H24" i="83"/>
  <c r="H25" i="83"/>
  <c r="H26" i="83"/>
  <c r="H27" i="83"/>
  <c r="H28" i="83"/>
  <c r="H29" i="83"/>
  <c r="C8" i="81"/>
  <c r="B8" i="81" s="1"/>
  <c r="C9" i="81"/>
  <c r="B9" i="81" s="1"/>
  <c r="C10" i="81"/>
  <c r="B10" i="81" s="1"/>
  <c r="C11" i="81"/>
  <c r="B11" i="81" s="1"/>
  <c r="C12" i="81"/>
  <c r="B12" i="81" s="1"/>
  <c r="C13" i="81"/>
  <c r="B13" i="81" s="1"/>
  <c r="C14" i="81"/>
  <c r="B14" i="81" s="1"/>
  <c r="C15" i="81"/>
  <c r="B15" i="81" s="1"/>
  <c r="C16" i="81"/>
  <c r="B16" i="81" s="1"/>
  <c r="C17" i="81"/>
  <c r="B17" i="81" s="1"/>
  <c r="C18" i="81"/>
  <c r="B18" i="81" s="1"/>
  <c r="B7" i="81"/>
  <c r="C7" i="81"/>
  <c r="D8" i="81"/>
  <c r="D9" i="81"/>
  <c r="D10" i="81"/>
  <c r="D11" i="81"/>
  <c r="D12" i="81"/>
  <c r="D13" i="81"/>
  <c r="D14" i="81"/>
  <c r="D15" i="81"/>
  <c r="D16" i="81"/>
  <c r="D17" i="81"/>
  <c r="D18" i="81"/>
  <c r="D7" i="81"/>
  <c r="E8" i="81"/>
  <c r="E9" i="81"/>
  <c r="E10" i="81"/>
  <c r="E11" i="81"/>
  <c r="E12" i="81"/>
  <c r="E13" i="81"/>
  <c r="E14" i="81"/>
  <c r="E15" i="81"/>
  <c r="E16" i="81"/>
  <c r="E17" i="81"/>
  <c r="E18" i="81"/>
  <c r="E7" i="81"/>
  <c r="H8" i="81"/>
  <c r="H9" i="81"/>
  <c r="H10" i="81"/>
  <c r="H11" i="81"/>
  <c r="H12" i="81"/>
  <c r="H13" i="81"/>
  <c r="H14" i="81"/>
  <c r="H15" i="81"/>
  <c r="H16" i="81"/>
  <c r="H17" i="81"/>
  <c r="H18" i="81"/>
  <c r="H7" i="81"/>
  <c r="C16" i="79"/>
  <c r="B16" i="79" s="1"/>
  <c r="F16" i="79"/>
  <c r="D16" i="79"/>
  <c r="J16" i="79"/>
  <c r="J15" i="79"/>
  <c r="F15" i="79"/>
  <c r="D15" i="79"/>
  <c r="C15" i="79"/>
  <c r="B15" i="79" s="1"/>
  <c r="E15" i="79" s="1"/>
  <c r="H126" i="166" l="1"/>
  <c r="H127" i="166" s="1"/>
  <c r="H126" i="164"/>
  <c r="G118" i="164"/>
  <c r="G118" i="166" s="1"/>
  <c r="F119" i="164"/>
  <c r="F125" i="164" s="1"/>
  <c r="G119" i="166"/>
  <c r="G125" i="166" s="1"/>
  <c r="H127" i="164"/>
  <c r="F120" i="164"/>
  <c r="G120" i="166"/>
  <c r="E117" i="164"/>
  <c r="E117" i="166" s="1"/>
  <c r="D15" i="73"/>
  <c r="D14" i="73"/>
  <c r="B14" i="73"/>
  <c r="B15" i="73"/>
  <c r="H15" i="73"/>
  <c r="H14" i="73"/>
  <c r="B29" i="83"/>
  <c r="I16" i="79"/>
  <c r="E16" i="79"/>
  <c r="I15" i="79"/>
  <c r="F16" i="52"/>
  <c r="D12" i="52"/>
  <c r="C8" i="52"/>
  <c r="C9" i="52"/>
  <c r="C10" i="52"/>
  <c r="C11" i="52"/>
  <c r="C12" i="52"/>
  <c r="C13" i="52"/>
  <c r="C7" i="52"/>
  <c r="D8" i="52"/>
  <c r="D9" i="52"/>
  <c r="D10" i="52"/>
  <c r="D11" i="52"/>
  <c r="D13" i="52"/>
  <c r="D7" i="52"/>
  <c r="E8" i="52"/>
  <c r="E9" i="52"/>
  <c r="E10" i="52"/>
  <c r="E11" i="52"/>
  <c r="E12" i="52"/>
  <c r="E13" i="52"/>
  <c r="E7" i="52"/>
  <c r="H8" i="52"/>
  <c r="H9" i="52"/>
  <c r="H10" i="52"/>
  <c r="H11" i="52"/>
  <c r="H12" i="52"/>
  <c r="H13" i="52"/>
  <c r="H7" i="52"/>
  <c r="G126" i="164" l="1"/>
  <c r="G126" i="166"/>
  <c r="G127" i="166" s="1"/>
  <c r="D117" i="166"/>
  <c r="F118" i="164"/>
  <c r="F118" i="166" s="1"/>
  <c r="E120" i="164"/>
  <c r="F120" i="166"/>
  <c r="G127" i="164"/>
  <c r="E119" i="164"/>
  <c r="E125" i="164" s="1"/>
  <c r="F119" i="166"/>
  <c r="F125" i="166" s="1"/>
  <c r="D117" i="164"/>
  <c r="B13" i="52"/>
  <c r="B12" i="52"/>
  <c r="B11" i="52"/>
  <c r="B10" i="52"/>
  <c r="B9" i="52"/>
  <c r="B8" i="52"/>
  <c r="B7" i="52"/>
  <c r="H15" i="112"/>
  <c r="E15" i="112"/>
  <c r="D15" i="112"/>
  <c r="C15" i="112"/>
  <c r="B15" i="112"/>
  <c r="F126" i="164" l="1"/>
  <c r="F126" i="166"/>
  <c r="F127" i="166" s="1"/>
  <c r="E118" i="164"/>
  <c r="E118" i="166" s="1"/>
  <c r="F127" i="164"/>
  <c r="D119" i="164"/>
  <c r="D125" i="164" s="1"/>
  <c r="E119" i="166"/>
  <c r="D120" i="164"/>
  <c r="E120" i="166"/>
  <c r="D120" i="166" s="1"/>
  <c r="D16" i="39"/>
  <c r="H16" i="39"/>
  <c r="F16" i="39"/>
  <c r="L16" i="39"/>
  <c r="L15" i="39"/>
  <c r="B15" i="39" s="1"/>
  <c r="H15" i="39"/>
  <c r="F15" i="39"/>
  <c r="D15" i="39"/>
  <c r="B15" i="35"/>
  <c r="D118" i="164" l="1"/>
  <c r="D126" i="164" s="1"/>
  <c r="E126" i="164"/>
  <c r="D118" i="166"/>
  <c r="D126" i="166" s="1"/>
  <c r="E126" i="166"/>
  <c r="D119" i="166"/>
  <c r="D125" i="166" s="1"/>
  <c r="E125" i="166"/>
  <c r="E127" i="166" s="1"/>
  <c r="D127" i="164"/>
  <c r="E127" i="164"/>
  <c r="G15" i="39"/>
  <c r="E15" i="39"/>
  <c r="C15" i="39"/>
  <c r="K15" i="39"/>
  <c r="B16" i="39"/>
  <c r="G16" i="39" s="1"/>
  <c r="E16" i="39"/>
  <c r="K16" i="39"/>
  <c r="C16" i="39"/>
  <c r="D127" i="166" l="1"/>
  <c r="D15" i="38"/>
  <c r="E15" i="38"/>
  <c r="D14" i="38"/>
  <c r="E14" i="38"/>
  <c r="B14" i="38" s="1"/>
  <c r="F15" i="38"/>
  <c r="F14" i="38"/>
  <c r="J15" i="38"/>
  <c r="J14" i="38"/>
  <c r="C16" i="37"/>
  <c r="D16" i="37"/>
  <c r="E16" i="37"/>
  <c r="H16" i="37"/>
  <c r="C14" i="37"/>
  <c r="D14" i="37"/>
  <c r="E14" i="37"/>
  <c r="H14" i="37"/>
  <c r="B15" i="38" l="1"/>
  <c r="B16" i="37"/>
  <c r="B14" i="37"/>
  <c r="K23" i="98" l="1"/>
  <c r="J14" i="79" l="1"/>
  <c r="C15" i="38"/>
  <c r="C14" i="38"/>
  <c r="C13" i="38"/>
  <c r="C12" i="38"/>
  <c r="C11" i="38"/>
  <c r="C10" i="38"/>
  <c r="C9" i="38"/>
  <c r="C8" i="38"/>
  <c r="C7" i="38"/>
  <c r="G15" i="38"/>
  <c r="G14" i="38"/>
  <c r="G13" i="38"/>
  <c r="G12" i="38"/>
  <c r="G11" i="38"/>
  <c r="G10" i="38"/>
  <c r="G9" i="38"/>
  <c r="G8" i="38"/>
  <c r="G7" i="38"/>
  <c r="K8" i="38"/>
  <c r="K9" i="38"/>
  <c r="K10" i="38"/>
  <c r="K11" i="38"/>
  <c r="K12" i="38"/>
  <c r="K13" i="38"/>
  <c r="K14" i="38"/>
  <c r="K15" i="38"/>
  <c r="K7" i="38"/>
  <c r="B21" i="52" l="1"/>
  <c r="B27" i="52"/>
  <c r="B25" i="52"/>
  <c r="C27" i="52"/>
  <c r="C26" i="52"/>
  <c r="C25" i="52"/>
  <c r="D7" i="39" l="1"/>
  <c r="D8" i="39"/>
  <c r="D9" i="39"/>
  <c r="D10" i="39"/>
  <c r="D11" i="39"/>
  <c r="D12" i="39"/>
  <c r="D13" i="39"/>
  <c r="D14" i="39"/>
  <c r="F7" i="39"/>
  <c r="F8" i="39"/>
  <c r="F9" i="39"/>
  <c r="F10" i="39"/>
  <c r="F11" i="39"/>
  <c r="F12" i="39"/>
  <c r="F13" i="39"/>
  <c r="F14" i="39"/>
  <c r="L14" i="39"/>
  <c r="H14" i="39"/>
  <c r="L13" i="39"/>
  <c r="H13" i="39"/>
  <c r="L12" i="39"/>
  <c r="H12" i="39"/>
  <c r="L11" i="39"/>
  <c r="H11" i="39"/>
  <c r="L10" i="39"/>
  <c r="H10" i="39"/>
  <c r="L9" i="39"/>
  <c r="H9" i="39"/>
  <c r="L8" i="39"/>
  <c r="H8" i="39"/>
  <c r="L7" i="39"/>
  <c r="H7" i="39"/>
  <c r="H14" i="112" l="1"/>
  <c r="E14" i="112"/>
  <c r="D14" i="112"/>
  <c r="C14" i="112"/>
  <c r="H13" i="112"/>
  <c r="E13" i="112"/>
  <c r="D13" i="112"/>
  <c r="C13" i="112"/>
  <c r="H12" i="112"/>
  <c r="E12" i="112"/>
  <c r="D12" i="112"/>
  <c r="C12" i="112"/>
  <c r="H11" i="112"/>
  <c r="E11" i="112"/>
  <c r="D11" i="112"/>
  <c r="C11" i="112"/>
  <c r="B11" i="112"/>
  <c r="H10" i="112"/>
  <c r="E10" i="112"/>
  <c r="D10" i="112"/>
  <c r="C10" i="112"/>
  <c r="H9" i="112"/>
  <c r="E9" i="112"/>
  <c r="D9" i="112"/>
  <c r="C9" i="112"/>
  <c r="H8" i="112"/>
  <c r="E8" i="112"/>
  <c r="D8" i="112"/>
  <c r="C8" i="112"/>
  <c r="H7" i="112"/>
  <c r="E7" i="112"/>
  <c r="D7" i="112"/>
  <c r="C7" i="112"/>
  <c r="J23" i="98"/>
  <c r="H23" i="98"/>
  <c r="G23" i="98"/>
  <c r="C48" i="83"/>
  <c r="B48" i="83"/>
  <c r="C47" i="83"/>
  <c r="B47" i="83"/>
  <c r="C46" i="83"/>
  <c r="B46" i="83"/>
  <c r="C45" i="83"/>
  <c r="B45" i="83"/>
  <c r="C44" i="83"/>
  <c r="B44" i="83"/>
  <c r="C43" i="83"/>
  <c r="B43" i="83"/>
  <c r="C42" i="83"/>
  <c r="B42" i="83"/>
  <c r="C41" i="83"/>
  <c r="B41" i="83"/>
  <c r="C40" i="83"/>
  <c r="B40" i="83"/>
  <c r="C39" i="83"/>
  <c r="B39" i="83"/>
  <c r="C38" i="83"/>
  <c r="B38" i="83"/>
  <c r="C37" i="83"/>
  <c r="J32" i="83"/>
  <c r="I32" i="83"/>
  <c r="G32" i="83"/>
  <c r="F32" i="83"/>
  <c r="J19" i="81"/>
  <c r="I19" i="81"/>
  <c r="G19" i="81"/>
  <c r="F19" i="81"/>
  <c r="J13" i="79"/>
  <c r="F13" i="79"/>
  <c r="D13" i="79"/>
  <c r="C13" i="79"/>
  <c r="J12" i="79"/>
  <c r="F12" i="79"/>
  <c r="D12" i="79"/>
  <c r="C12" i="79"/>
  <c r="J11" i="79"/>
  <c r="F11" i="79"/>
  <c r="D11" i="79"/>
  <c r="C11" i="79"/>
  <c r="J10" i="79"/>
  <c r="F10" i="79"/>
  <c r="D10" i="79"/>
  <c r="C10" i="79"/>
  <c r="J9" i="79"/>
  <c r="F9" i="79"/>
  <c r="D9" i="79"/>
  <c r="C9" i="79"/>
  <c r="J8" i="79"/>
  <c r="F8" i="79"/>
  <c r="D8" i="79"/>
  <c r="C8" i="79"/>
  <c r="J7" i="79"/>
  <c r="F7" i="79"/>
  <c r="D7" i="79"/>
  <c r="C7" i="79"/>
  <c r="F14" i="79"/>
  <c r="D14" i="79"/>
  <c r="C14" i="79"/>
  <c r="J16" i="52"/>
  <c r="I16" i="52"/>
  <c r="G16" i="52"/>
  <c r="B26" i="52"/>
  <c r="B24" i="52"/>
  <c r="C24" i="52"/>
  <c r="B23" i="52"/>
  <c r="C23" i="52"/>
  <c r="B22" i="52"/>
  <c r="C22" i="52"/>
  <c r="C21" i="52"/>
  <c r="B20" i="52"/>
  <c r="C20" i="52"/>
  <c r="B19" i="52"/>
  <c r="C19" i="52"/>
  <c r="J14" i="50"/>
  <c r="I14" i="50"/>
  <c r="G14" i="50"/>
  <c r="F14" i="50"/>
  <c r="B24" i="50"/>
  <c r="B23" i="50"/>
  <c r="B22" i="50"/>
  <c r="B21" i="50"/>
  <c r="B20" i="50"/>
  <c r="B19" i="50"/>
  <c r="B13" i="39"/>
  <c r="G13" i="39" s="1"/>
  <c r="B10" i="39"/>
  <c r="B9" i="39"/>
  <c r="C14" i="50" l="1"/>
  <c r="D14" i="50"/>
  <c r="B13" i="112"/>
  <c r="B12" i="112"/>
  <c r="B14" i="112"/>
  <c r="B7" i="112"/>
  <c r="B8" i="112"/>
  <c r="B9" i="112"/>
  <c r="B10" i="112"/>
  <c r="B10" i="79"/>
  <c r="I10" i="79" s="1"/>
  <c r="B9" i="79"/>
  <c r="E9" i="79" s="1"/>
  <c r="B14" i="79"/>
  <c r="E14" i="79" s="1"/>
  <c r="K13" i="39"/>
  <c r="C13" i="39"/>
  <c r="E13" i="39"/>
  <c r="H14" i="50"/>
  <c r="E9" i="39"/>
  <c r="K9" i="39"/>
  <c r="C9" i="39"/>
  <c r="G9" i="39"/>
  <c r="C10" i="39"/>
  <c r="E10" i="39"/>
  <c r="K10" i="39"/>
  <c r="G10" i="39"/>
  <c r="B8" i="39"/>
  <c r="B14" i="39"/>
  <c r="D16" i="52"/>
  <c r="E16" i="52"/>
  <c r="B7" i="79"/>
  <c r="I7" i="79" s="1"/>
  <c r="B8" i="79"/>
  <c r="E8" i="79" s="1"/>
  <c r="B12" i="39"/>
  <c r="C16" i="52"/>
  <c r="B11" i="79"/>
  <c r="E11" i="79" s="1"/>
  <c r="B12" i="79"/>
  <c r="E12" i="79" s="1"/>
  <c r="C32" i="83"/>
  <c r="I23" i="98"/>
  <c r="F23" i="98"/>
  <c r="E23" i="98"/>
  <c r="D32" i="83"/>
  <c r="E19" i="81"/>
  <c r="H19" i="81"/>
  <c r="B13" i="79"/>
  <c r="E13" i="79" s="1"/>
  <c r="I11" i="79"/>
  <c r="I12" i="79"/>
  <c r="E7" i="79"/>
  <c r="D19" i="81"/>
  <c r="C19" i="81"/>
  <c r="D23" i="98"/>
  <c r="B7" i="39"/>
  <c r="B11" i="39"/>
  <c r="H16" i="52"/>
  <c r="E14" i="50"/>
  <c r="H32" i="83" l="1"/>
  <c r="I14" i="79"/>
  <c r="E10" i="79"/>
  <c r="E32" i="83"/>
  <c r="B32" i="83"/>
  <c r="I9" i="79"/>
  <c r="I8" i="79"/>
  <c r="G14" i="39"/>
  <c r="C14" i="39"/>
  <c r="E14" i="39"/>
  <c r="K14" i="39"/>
  <c r="G12" i="39"/>
  <c r="E12" i="39"/>
  <c r="K12" i="39"/>
  <c r="C12" i="39"/>
  <c r="B16" i="52"/>
  <c r="C11" i="39"/>
  <c r="G11" i="39"/>
  <c r="E11" i="39"/>
  <c r="K11" i="39"/>
  <c r="C7" i="39"/>
  <c r="G7" i="39"/>
  <c r="E7" i="39"/>
  <c r="K7" i="39"/>
  <c r="C8" i="39"/>
  <c r="G8" i="39"/>
  <c r="K8" i="39"/>
  <c r="E8" i="39"/>
  <c r="B14" i="50"/>
  <c r="B19" i="81"/>
  <c r="I13" i="79"/>
  <c r="C23" i="98"/>
</calcChain>
</file>

<file path=xl/sharedStrings.xml><?xml version="1.0" encoding="utf-8"?>
<sst xmlns="http://schemas.openxmlformats.org/spreadsheetml/2006/main" count="2683" uniqueCount="795">
  <si>
    <t>Table</t>
  </si>
  <si>
    <t>الجداول</t>
  </si>
  <si>
    <t>Introduction</t>
  </si>
  <si>
    <t xml:space="preserve">تقديم </t>
  </si>
  <si>
    <t>الباب الأول : مؤشرات حيوية :</t>
  </si>
  <si>
    <t>1</t>
  </si>
  <si>
    <t>2</t>
  </si>
  <si>
    <t>3</t>
  </si>
  <si>
    <t>4</t>
  </si>
  <si>
    <t>5</t>
  </si>
  <si>
    <t>6</t>
  </si>
  <si>
    <t>7</t>
  </si>
  <si>
    <t>الباب الثاني : المواليــــد أحياء :</t>
  </si>
  <si>
    <t>ملاحـــــــق :</t>
  </si>
  <si>
    <t xml:space="preserve">    1 - استمارة بلاغ عن مولود حي</t>
  </si>
  <si>
    <t>1. Notification Live Birth</t>
  </si>
  <si>
    <t xml:space="preserve">    2 - استمارة بلاغ عن مولود ميت</t>
  </si>
  <si>
    <t>2. Notification of Foetal Death</t>
  </si>
  <si>
    <t xml:space="preserve">    3 - استمارة بلاغ عن وفاة</t>
  </si>
  <si>
    <t>3. Notification of Death</t>
  </si>
  <si>
    <t>Table No.(1)</t>
  </si>
  <si>
    <t>جدول رقم (1)</t>
  </si>
  <si>
    <t>مجموع
T</t>
  </si>
  <si>
    <t>المجموع العام G.T</t>
  </si>
  <si>
    <t>المجموع العام
G.T</t>
  </si>
  <si>
    <t>%</t>
  </si>
  <si>
    <t>Total</t>
  </si>
  <si>
    <t>المجموع</t>
  </si>
  <si>
    <t>جدول رقم (3)</t>
  </si>
  <si>
    <t>الشهر</t>
  </si>
  <si>
    <t>JANUARY</t>
  </si>
  <si>
    <t>يناير</t>
  </si>
  <si>
    <t>FEBRUARY</t>
  </si>
  <si>
    <t>فبراير</t>
  </si>
  <si>
    <t>MARCH</t>
  </si>
  <si>
    <t>مارس</t>
  </si>
  <si>
    <t>APRIL</t>
  </si>
  <si>
    <t>ابريل</t>
  </si>
  <si>
    <t>MAY</t>
  </si>
  <si>
    <t>مايو</t>
  </si>
  <si>
    <t>JUNE</t>
  </si>
  <si>
    <t>يونية</t>
  </si>
  <si>
    <t>JULY</t>
  </si>
  <si>
    <t>يوليو</t>
  </si>
  <si>
    <t>AUGUST</t>
  </si>
  <si>
    <t>اغسطس</t>
  </si>
  <si>
    <t>SEPTEMBER</t>
  </si>
  <si>
    <t>سبتمبر</t>
  </si>
  <si>
    <t>OCTOBER</t>
  </si>
  <si>
    <t>اكتوبر</t>
  </si>
  <si>
    <t>NOVEMBER</t>
  </si>
  <si>
    <t>نوفمبر</t>
  </si>
  <si>
    <t>DECEMBER</t>
  </si>
  <si>
    <t>ديسمبر</t>
  </si>
  <si>
    <t>جدول رقم (4)</t>
  </si>
  <si>
    <t>(فئة عمر الام (بالسنوات</t>
  </si>
  <si>
    <t>15-19</t>
  </si>
  <si>
    <t>20-24</t>
  </si>
  <si>
    <t>20 - 24</t>
  </si>
  <si>
    <t>25-29</t>
  </si>
  <si>
    <t>25 - 29</t>
  </si>
  <si>
    <t>30-34</t>
  </si>
  <si>
    <t>30 - 34</t>
  </si>
  <si>
    <t>35-39</t>
  </si>
  <si>
    <t>35 - 39</t>
  </si>
  <si>
    <t>40-44</t>
  </si>
  <si>
    <t>40 - 44</t>
  </si>
  <si>
    <t>Not Stated</t>
  </si>
  <si>
    <t>غير مبين</t>
  </si>
  <si>
    <t>جدول رقم (5)</t>
  </si>
  <si>
    <t>جدول رقم (6)</t>
  </si>
  <si>
    <t>Cause of Death</t>
  </si>
  <si>
    <t>سبب الوفاة</t>
  </si>
  <si>
    <t>Graph</t>
  </si>
  <si>
    <r>
      <t xml:space="preserve">رقم الصفحة
</t>
    </r>
    <r>
      <rPr>
        <b/>
        <sz val="8"/>
        <rFont val="Arial"/>
        <family val="2"/>
      </rPr>
      <t>Page No.</t>
    </r>
  </si>
  <si>
    <r>
      <t>رقم الشكل
Graph</t>
    </r>
    <r>
      <rPr>
        <b/>
        <sz val="8"/>
        <rFont val="Arial"/>
        <family val="2"/>
      </rPr>
      <t xml:space="preserve"> No.</t>
    </r>
  </si>
  <si>
    <t>الشكل</t>
  </si>
  <si>
    <t>Table No. (1)</t>
  </si>
  <si>
    <t>جدول رقم  (1)</t>
  </si>
  <si>
    <t xml:space="preserve">                                              Year
Nationality &amp; Ratio</t>
  </si>
  <si>
    <t xml:space="preserve">                                             السنة
المعدل والجنسية</t>
  </si>
  <si>
    <t>Qataris</t>
  </si>
  <si>
    <t>قطريات</t>
  </si>
  <si>
    <t>معدل الخصوبة العام لكل ألف امرأة</t>
  </si>
  <si>
    <t>Non-Qataris</t>
  </si>
  <si>
    <t>غير قطريات</t>
  </si>
  <si>
    <t>TOTAL FERTILITY RATE PER WOMAN</t>
  </si>
  <si>
    <t>معدل الخصوبة الكلية لكل امرأة</t>
  </si>
  <si>
    <t>GROSS REPRODUCTION RATE</t>
  </si>
  <si>
    <t>معدل الإحلال الإجمالي</t>
  </si>
  <si>
    <t>MEAN AGE OF CHILD BEARING</t>
  </si>
  <si>
    <t>متوسط عمر المرأة عند الإنجاب</t>
  </si>
  <si>
    <t>Table No. (2)</t>
  </si>
  <si>
    <t>جدول رقم (2)</t>
  </si>
  <si>
    <t>Year</t>
  </si>
  <si>
    <r>
      <t>نسبة الولادات التي تجري تحت إشراف صحي</t>
    </r>
    <r>
      <rPr>
        <b/>
        <sz val="11"/>
        <rFont val="Arial"/>
        <family val="2"/>
        <charset val="178"/>
      </rPr>
      <t/>
    </r>
  </si>
  <si>
    <t xml:space="preserve"> نسبة وفيات الأمهات لكل 100000 من المواليد أحياء</t>
  </si>
  <si>
    <t>الزيادة الطبيعية لكل 1000 من السكان</t>
  </si>
  <si>
    <t>معدل الوفيات الخام لكل 1000 من السكان</t>
  </si>
  <si>
    <r>
      <t>معدل المواليد الخام لكل 1000 من السكان</t>
    </r>
    <r>
      <rPr>
        <b/>
        <sz val="11"/>
        <rFont val="Arial"/>
        <family val="2"/>
        <charset val="178"/>
      </rPr>
      <t/>
    </r>
  </si>
  <si>
    <t>السنة</t>
  </si>
  <si>
    <t>Rate of Deliveries Under Medical Supervisior</t>
  </si>
  <si>
    <t xml:space="preserve">Maternal mortality rate per 100000 live birth  </t>
  </si>
  <si>
    <t>Natural increase
Per 1000 Population</t>
  </si>
  <si>
    <t>Crude death rate
Per 1000 Population</t>
  </si>
  <si>
    <t>Crude birth rate
Per 1000 Population</t>
  </si>
  <si>
    <t xml:space="preserve">معدل وفيات حديثي الولادة </t>
  </si>
  <si>
    <t>Table No. (3)</t>
  </si>
  <si>
    <t>جدول رقم  (3)</t>
  </si>
  <si>
    <t>Early Neonatal Mortality Rates (0-7) Days</t>
  </si>
  <si>
    <t>قطريون</t>
  </si>
  <si>
    <t xml:space="preserve">معدل وفيات حديثي الولادة الباكرة (0 - 7) يوم </t>
  </si>
  <si>
    <t>غير قطريين</t>
  </si>
  <si>
    <t>Late Neonatal Mortality Rates (7-28) Days</t>
  </si>
  <si>
    <t xml:space="preserve">معدل وفيات حديثي الولادة المتأخرة (7 - 28) يوم </t>
  </si>
  <si>
    <t xml:space="preserve">معدل وفيات حديثي الولادة 
 (0 - 28) يوم </t>
  </si>
  <si>
    <t xml:space="preserve">معدل وفيات الأطفال بعد حديثي الولادة من  (28 - 364) يوم </t>
  </si>
  <si>
    <t>Table No. (4)</t>
  </si>
  <si>
    <t>Table No. (5)</t>
  </si>
  <si>
    <t>إناث
Females</t>
  </si>
  <si>
    <t>ذكور
Males</t>
  </si>
  <si>
    <t>Table No. (6)</t>
  </si>
  <si>
    <t>Age Group</t>
  </si>
  <si>
    <t>العمر بالسنوات</t>
  </si>
  <si>
    <t>Under 1 Year</t>
  </si>
  <si>
    <t>اقل من عام</t>
  </si>
  <si>
    <t>5-9</t>
  </si>
  <si>
    <t xml:space="preserve"> 5 - 9</t>
  </si>
  <si>
    <t>10-14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</si>
  <si>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</si>
  <si>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</si>
  <si>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</si>
  <si>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</si>
  <si>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</si>
  <si>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</si>
  <si>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</si>
  <si>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>45-49</t>
  </si>
  <si>
    <t xml:space="preserve"> 45 - 49</t>
  </si>
  <si>
    <t>50-54</t>
  </si>
  <si>
    <t xml:space="preserve"> 50 - 54</t>
  </si>
  <si>
    <t>55-59</t>
  </si>
  <si>
    <t xml:space="preserve"> 55 - 59</t>
  </si>
  <si>
    <t>60-64</t>
  </si>
  <si>
    <t xml:space="preserve"> 60 - 64</t>
  </si>
  <si>
    <t>65-69</t>
  </si>
  <si>
    <t xml:space="preserve"> 65 - 69</t>
  </si>
  <si>
    <t>70-74</t>
  </si>
  <si>
    <t xml:space="preserve"> 70 - 74</t>
  </si>
  <si>
    <t>75-79</t>
  </si>
  <si>
    <t xml:space="preserve"> 75 - 79</t>
  </si>
  <si>
    <t>الواقعات الحيوية المسجلة</t>
  </si>
  <si>
    <t>REGISTERED VITAL EVENTS</t>
  </si>
  <si>
    <t>الزيادة الطبيعية
Natural increase</t>
  </si>
  <si>
    <t>G.Total</t>
  </si>
  <si>
    <t>Age Group of Mother(In Years)</t>
  </si>
  <si>
    <t>45 - 49</t>
  </si>
  <si>
    <t>50 +</t>
  </si>
  <si>
    <t>NOT STATED</t>
  </si>
  <si>
    <t>غير مبين
Not Stated</t>
  </si>
  <si>
    <t xml:space="preserve"> Birth Weight (Grams)</t>
  </si>
  <si>
    <t>(وزن المولود (بالجرام</t>
  </si>
  <si>
    <t>1500-1999</t>
  </si>
  <si>
    <t>1500 - 1999</t>
  </si>
  <si>
    <t>2000-2499</t>
  </si>
  <si>
    <t>2000 - 2499</t>
  </si>
  <si>
    <t>2500-2999</t>
  </si>
  <si>
    <t>2500 - 2999</t>
  </si>
  <si>
    <t>Percentage births of those less than 2500 gms</t>
  </si>
  <si>
    <t>نسبة المواليد الذين هم أقل من 2500 جرام</t>
  </si>
  <si>
    <t>Percentage births of those (2500 gms) and more</t>
  </si>
  <si>
    <t>نسبة المواليد(2500) فأكثر</t>
  </si>
  <si>
    <t>الشهر Month</t>
  </si>
  <si>
    <t>ذكور Males</t>
  </si>
  <si>
    <t>إناث Females</t>
  </si>
  <si>
    <t>يناير
Jan</t>
  </si>
  <si>
    <t>فبراير
Feb</t>
  </si>
  <si>
    <t>مارس
Mar</t>
  </si>
  <si>
    <t>ابريل
Apr</t>
  </si>
  <si>
    <t>مايو
May</t>
  </si>
  <si>
    <t>يونيو
Jun</t>
  </si>
  <si>
    <t>يوليو
Jul</t>
  </si>
  <si>
    <t>اغسطس
Aug</t>
  </si>
  <si>
    <t>سبتمبر
  Sep</t>
  </si>
  <si>
    <t>أكتوبر
  Oct</t>
  </si>
  <si>
    <t>نوفمبر
  Nov</t>
  </si>
  <si>
    <t>ديسمير
  Dec</t>
  </si>
  <si>
    <t>Month</t>
  </si>
  <si>
    <t>80-84</t>
  </si>
  <si>
    <t xml:space="preserve"> 80 - 84</t>
  </si>
  <si>
    <t>85-89</t>
  </si>
  <si>
    <t xml:space="preserve"> 85 - 89</t>
  </si>
  <si>
    <t>90-94</t>
  </si>
  <si>
    <t xml:space="preserve"> 90 - 94</t>
  </si>
  <si>
    <t>95+</t>
  </si>
  <si>
    <t>95 +</t>
  </si>
  <si>
    <t>Single Years
Of Age</t>
  </si>
  <si>
    <t>احاد العمر</t>
  </si>
  <si>
    <t>+95</t>
  </si>
  <si>
    <t>Under 1 Day</t>
  </si>
  <si>
    <t xml:space="preserve"> 21 - 27</t>
  </si>
  <si>
    <t xml:space="preserve"> 28 - 29</t>
  </si>
  <si>
    <t>العمر بالشهر</t>
  </si>
  <si>
    <t>امراض الجهاز الدوري</t>
  </si>
  <si>
    <t>امراض الجهاز التنفسي</t>
  </si>
  <si>
    <t>امراض الجلد والنسيج تحت الجلد</t>
  </si>
  <si>
    <t>الحمل والولادة والنفاس</t>
  </si>
  <si>
    <t>0 - 4</t>
  </si>
  <si>
    <t>65 +</t>
  </si>
  <si>
    <t>6-1</t>
  </si>
  <si>
    <t>6-2</t>
  </si>
  <si>
    <t>6-3</t>
  </si>
  <si>
    <r>
      <t xml:space="preserve">رقم الجدول
</t>
    </r>
    <r>
      <rPr>
        <b/>
        <sz val="8"/>
        <rFont val="Arial"/>
        <family val="2"/>
      </rPr>
      <t>Table No.</t>
    </r>
  </si>
  <si>
    <r>
      <t xml:space="preserve">المواليد أحياء
</t>
    </r>
    <r>
      <rPr>
        <b/>
        <sz val="8"/>
        <rFont val="Arial"/>
        <family val="2"/>
      </rPr>
      <t>Births</t>
    </r>
  </si>
  <si>
    <r>
      <t xml:space="preserve">الوفيات
</t>
    </r>
    <r>
      <rPr>
        <b/>
        <sz val="8"/>
        <rFont val="Arial"/>
        <family val="2"/>
      </rPr>
      <t>Deaths</t>
    </r>
  </si>
  <si>
    <r>
      <t xml:space="preserve">اناث
</t>
    </r>
    <r>
      <rPr>
        <b/>
        <sz val="8"/>
        <rFont val="Arial"/>
        <family val="2"/>
      </rPr>
      <t>F</t>
    </r>
  </si>
  <si>
    <r>
      <t xml:space="preserve">ذكور
</t>
    </r>
    <r>
      <rPr>
        <b/>
        <sz val="8"/>
        <rFont val="Arial"/>
        <family val="2"/>
      </rPr>
      <t>M</t>
    </r>
  </si>
  <si>
    <r>
      <t xml:space="preserve">غير قطريين
</t>
    </r>
    <r>
      <rPr>
        <b/>
        <sz val="9"/>
        <rFont val="Arial"/>
        <family val="2"/>
      </rPr>
      <t>Non-Qataris</t>
    </r>
  </si>
  <si>
    <r>
      <t xml:space="preserve">قطريون
</t>
    </r>
    <r>
      <rPr>
        <b/>
        <sz val="9"/>
        <rFont val="Arial"/>
        <family val="2"/>
      </rPr>
      <t>Qataris</t>
    </r>
  </si>
  <si>
    <t>Crude Birth Rate, Crude Death Rate, Rate Of Natural Increase, Maternal Mortality Rate 
And Rate Of Deliveries Under Medical Supervisor</t>
  </si>
  <si>
    <t>معدل المواليد والوفيات الخام  ومعدل الزيادة الطبيعية ومعدل وفيات الأمهات
ونسبة الولادات التي تجري تحت إشراف صحي</t>
  </si>
  <si>
    <r>
      <t xml:space="preserve">
فهرس الرسوم البيانية                                                      </t>
    </r>
    <r>
      <rPr>
        <b/>
        <sz val="12"/>
        <rFont val="Arial"/>
        <family val="2"/>
      </rPr>
      <t>Contents</t>
    </r>
  </si>
  <si>
    <r>
      <t xml:space="preserve">
المحتويات                                                                                     </t>
    </r>
    <r>
      <rPr>
        <b/>
        <sz val="12"/>
        <rFont val="Arial"/>
        <family val="2"/>
      </rPr>
      <t>Contents</t>
    </r>
  </si>
  <si>
    <r>
      <t xml:space="preserve">قطريون
 </t>
    </r>
    <r>
      <rPr>
        <b/>
        <sz val="8"/>
        <rFont val="Arial"/>
        <family val="2"/>
      </rPr>
      <t>Qatari</t>
    </r>
  </si>
  <si>
    <r>
      <t xml:space="preserve">قطريات
</t>
    </r>
    <r>
      <rPr>
        <b/>
        <sz val="8"/>
        <rFont val="Arial"/>
        <family val="2"/>
      </rPr>
      <t>Qataris</t>
    </r>
  </si>
  <si>
    <r>
      <t xml:space="preserve">غير قطريات
</t>
    </r>
    <r>
      <rPr>
        <b/>
        <sz val="8"/>
        <rFont val="Arial"/>
        <family val="2"/>
      </rPr>
      <t>Non-Qataris</t>
    </r>
  </si>
  <si>
    <r>
      <t xml:space="preserve">قطريون
</t>
    </r>
    <r>
      <rPr>
        <b/>
        <sz val="8"/>
        <rFont val="Arial"/>
        <family val="2"/>
      </rPr>
      <t>Qataris</t>
    </r>
  </si>
  <si>
    <r>
      <t xml:space="preserve">غير قطريين
</t>
    </r>
    <r>
      <rPr>
        <b/>
        <sz val="8"/>
        <rFont val="Arial"/>
        <family val="2"/>
      </rPr>
      <t>Non-Qataris</t>
    </r>
  </si>
  <si>
    <r>
      <rPr>
        <b/>
        <sz val="8"/>
        <rFont val="Arial"/>
        <family val="2"/>
      </rPr>
      <t>Non-Qataris</t>
    </r>
    <r>
      <rPr>
        <b/>
        <sz val="10"/>
        <rFont val="Arial"/>
        <family val="2"/>
      </rPr>
      <t xml:space="preserve">  غير قطريين</t>
    </r>
  </si>
  <si>
    <r>
      <rPr>
        <b/>
        <sz val="8"/>
        <rFont val="Arial"/>
        <family val="2"/>
      </rPr>
      <t>Qataris</t>
    </r>
    <r>
      <rPr>
        <b/>
        <sz val="10"/>
        <rFont val="Arial"/>
        <family val="2"/>
      </rPr>
      <t xml:space="preserve"> قطريون</t>
    </r>
  </si>
  <si>
    <r>
      <t xml:space="preserve">ذكور
</t>
    </r>
    <r>
      <rPr>
        <b/>
        <sz val="8"/>
        <rFont val="Arial"/>
        <family val="2"/>
      </rPr>
      <t>Males</t>
    </r>
  </si>
  <si>
    <r>
      <t xml:space="preserve">اناث
</t>
    </r>
    <r>
      <rPr>
        <b/>
        <sz val="8"/>
        <rFont val="Arial"/>
        <family val="2"/>
      </rPr>
      <t>Females</t>
    </r>
  </si>
  <si>
    <t>مجموع
G.T</t>
  </si>
  <si>
    <r>
      <t xml:space="preserve">غير القطريين </t>
    </r>
    <r>
      <rPr>
        <b/>
        <sz val="8"/>
        <rFont val="Arial"/>
        <family val="2"/>
      </rPr>
      <t>Non-Qataris</t>
    </r>
  </si>
  <si>
    <r>
      <rPr>
        <b/>
        <sz val="10"/>
        <rFont val="Arial"/>
        <family val="2"/>
      </rPr>
      <t>القطريون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Qataris</t>
    </r>
  </si>
  <si>
    <t>(D50 - D89)</t>
  </si>
  <si>
    <t xml:space="preserve">الأورام </t>
  </si>
  <si>
    <t>(C00 - D48)</t>
  </si>
  <si>
    <t xml:space="preserve">امراض معدية وطفيلية معينة </t>
  </si>
  <si>
    <t>(A00 - B99)</t>
  </si>
  <si>
    <t xml:space="preserve">امراض الغدد الصماء والتغذية والتمثيل الغذائي </t>
  </si>
  <si>
    <t>(E00 - F90)</t>
  </si>
  <si>
    <t>امراض الجهاز العصبي</t>
  </si>
  <si>
    <t>(G00 - G99)</t>
  </si>
  <si>
    <t>(I00 - I99)</t>
  </si>
  <si>
    <t>(J00 - J99)</t>
  </si>
  <si>
    <t xml:space="preserve">امراض الجهاز الهضمي </t>
  </si>
  <si>
    <t>(k00 - k93)</t>
  </si>
  <si>
    <t>(L00 - L99)</t>
  </si>
  <si>
    <t>(N00 - N99)</t>
  </si>
  <si>
    <t>(O00 - O99)</t>
  </si>
  <si>
    <t>حالات معينة تنشأ في المدة ماحول الولادة</t>
  </si>
  <si>
    <t>(P00 - P96)</t>
  </si>
  <si>
    <t>(Q00 - Q99)</t>
  </si>
  <si>
    <t>اعراض وعلامات نتائج اكلينكية معملية غير عادية وغير مصنفة في مكان اخر</t>
  </si>
  <si>
    <t>(R00 - R99)</t>
  </si>
  <si>
    <t>الأسباب الخارجية للوفاة</t>
  </si>
  <si>
    <t>(V01 - Y98)</t>
  </si>
  <si>
    <t>Neoplasms</t>
  </si>
  <si>
    <t>Diseases of the nervous system</t>
  </si>
  <si>
    <t>Diseases of the digestive system</t>
  </si>
  <si>
    <t>Diseases of the skin and subcutaneous tissue</t>
  </si>
  <si>
    <t>Diseases of the genitourinary system</t>
  </si>
  <si>
    <t>Pregnancy, childbirth and the peurperium</t>
  </si>
  <si>
    <t>Certain conditions originating in the perinatal period</t>
  </si>
  <si>
    <t>Congenital malformations deformations &amp; chromosomal abnormalities</t>
  </si>
  <si>
    <t>Symptoms signs &amp; abnormal clinical &amp; laboratory findings not elsewhere classified</t>
  </si>
  <si>
    <t>External causes of morbidity and mortality</t>
  </si>
  <si>
    <r>
      <t xml:space="preserve">ذكور
</t>
    </r>
    <r>
      <rPr>
        <sz val="8"/>
        <rFont val="Arial"/>
        <family val="2"/>
      </rPr>
      <t>Males</t>
    </r>
  </si>
  <si>
    <r>
      <t xml:space="preserve">إناث
</t>
    </r>
    <r>
      <rPr>
        <sz val="8"/>
        <rFont val="Arial"/>
        <family val="2"/>
      </rPr>
      <t>Females</t>
    </r>
  </si>
  <si>
    <r>
      <t xml:space="preserve">قطريون
</t>
    </r>
    <r>
      <rPr>
        <sz val="8"/>
        <rFont val="Arial"/>
        <family val="2"/>
      </rPr>
      <t>Qataris</t>
    </r>
    <r>
      <rPr>
        <b/>
        <sz val="10"/>
        <rFont val="Arial"/>
        <family val="2"/>
        <charset val="178"/>
      </rPr>
      <t xml:space="preserve"> </t>
    </r>
  </si>
  <si>
    <r>
      <t xml:space="preserve">غير قطريين
</t>
    </r>
    <r>
      <rPr>
        <sz val="8"/>
        <rFont val="Arial"/>
        <family val="2"/>
      </rPr>
      <t>Non-Qataris</t>
    </r>
    <r>
      <rPr>
        <sz val="10"/>
        <rFont val="Arial"/>
        <family val="2"/>
        <charset val="178"/>
      </rPr>
      <t xml:space="preserve"> </t>
    </r>
    <r>
      <rPr>
        <b/>
        <sz val="10"/>
        <rFont val="Arial"/>
        <family val="2"/>
        <charset val="178"/>
      </rPr>
      <t xml:space="preserve"> </t>
    </r>
  </si>
  <si>
    <r>
      <t xml:space="preserve">مجموع
</t>
    </r>
    <r>
      <rPr>
        <b/>
        <sz val="9"/>
        <rFont val="Arial"/>
        <family val="2"/>
      </rPr>
      <t>T</t>
    </r>
  </si>
  <si>
    <r>
      <t xml:space="preserve">مجموع
</t>
    </r>
    <r>
      <rPr>
        <sz val="8"/>
        <rFont val="Arial"/>
        <family val="2"/>
      </rPr>
      <t>Total</t>
    </r>
  </si>
  <si>
    <r>
      <t xml:space="preserve">مجموع
</t>
    </r>
    <r>
      <rPr>
        <b/>
        <sz val="8"/>
        <rFont val="Arial"/>
        <family val="2"/>
      </rPr>
      <t>T</t>
    </r>
  </si>
  <si>
    <r>
      <t xml:space="preserve">المجموع العام
</t>
    </r>
    <r>
      <rPr>
        <b/>
        <sz val="8"/>
        <rFont val="Arial"/>
        <family val="2"/>
      </rPr>
      <t>G.T</t>
    </r>
  </si>
  <si>
    <r>
      <t xml:space="preserve">المجموع
</t>
    </r>
    <r>
      <rPr>
        <b/>
        <sz val="8"/>
        <rFont val="Arial"/>
        <family val="2"/>
      </rPr>
      <t>Total</t>
    </r>
  </si>
  <si>
    <r>
      <t xml:space="preserve">المجموع
</t>
    </r>
    <r>
      <rPr>
        <b/>
        <sz val="9"/>
        <rFont val="Arial"/>
        <family val="2"/>
      </rPr>
      <t>Total</t>
    </r>
  </si>
  <si>
    <r>
      <rPr>
        <sz val="8"/>
        <rFont val="Arial"/>
        <family val="2"/>
      </rPr>
      <t>Total</t>
    </r>
    <r>
      <rPr>
        <b/>
        <sz val="10"/>
        <rFont val="Arial"/>
        <family val="2"/>
      </rPr>
      <t xml:space="preserve">  المجموع</t>
    </r>
  </si>
  <si>
    <r>
      <t xml:space="preserve">مجموع
</t>
    </r>
    <r>
      <rPr>
        <sz val="8"/>
        <rFont val="Arial"/>
        <family val="2"/>
        <charset val="178"/>
      </rPr>
      <t>Total</t>
    </r>
  </si>
  <si>
    <r>
      <rPr>
        <b/>
        <sz val="8"/>
        <rFont val="Arial"/>
        <family val="2"/>
      </rPr>
      <t>Total</t>
    </r>
    <r>
      <rPr>
        <b/>
        <sz val="10"/>
        <rFont val="Arial"/>
        <family val="2"/>
      </rPr>
      <t xml:space="preserve">  المجموع</t>
    </r>
  </si>
  <si>
    <r>
      <t xml:space="preserve">مجموع
</t>
    </r>
    <r>
      <rPr>
        <b/>
        <sz val="8"/>
        <rFont val="Arial"/>
        <family val="2"/>
      </rPr>
      <t>Total</t>
    </r>
  </si>
  <si>
    <r>
      <t xml:space="preserve">المجموع
 </t>
    </r>
    <r>
      <rPr>
        <b/>
        <sz val="8"/>
        <rFont val="Arial"/>
        <family val="2"/>
      </rPr>
      <t>Total</t>
    </r>
  </si>
  <si>
    <r>
      <t xml:space="preserve">نسبة الإناث
</t>
    </r>
    <r>
      <rPr>
        <b/>
        <sz val="8"/>
        <rFont val="Arial"/>
        <family val="2"/>
      </rPr>
      <t>F %</t>
    </r>
  </si>
  <si>
    <r>
      <t xml:space="preserve">نسبة الذكور </t>
    </r>
    <r>
      <rPr>
        <b/>
        <sz val="8"/>
        <rFont val="Arial"/>
        <family val="2"/>
      </rPr>
      <t>M %</t>
    </r>
  </si>
  <si>
    <r>
      <t xml:space="preserve">نسبة النوع </t>
    </r>
    <r>
      <rPr>
        <b/>
        <sz val="8"/>
        <rFont val="Arial"/>
        <family val="2"/>
      </rPr>
      <t>Sex Ratio</t>
    </r>
  </si>
  <si>
    <r>
      <t>المحتـويــــــــات</t>
    </r>
    <r>
      <rPr>
        <b/>
        <sz val="11"/>
        <rFont val="PT Bold Heading"/>
        <charset val="178"/>
      </rPr>
      <t xml:space="preserve">
</t>
    </r>
    <r>
      <rPr>
        <b/>
        <sz val="14"/>
        <rFont val="Arial Black"/>
        <family val="2"/>
      </rPr>
      <t xml:space="preserve">Contents </t>
    </r>
  </si>
  <si>
    <t>قطريون
Qataris</t>
  </si>
  <si>
    <t>غير قطريين
Non-Qataris</t>
  </si>
  <si>
    <t xml:space="preserve">قطريات
Qataris
</t>
  </si>
  <si>
    <t>غير قطريات
Non-Qataris</t>
  </si>
  <si>
    <t xml:space="preserve">قطريون
Qataris
</t>
  </si>
  <si>
    <t>2002 - 2011</t>
  </si>
  <si>
    <t xml:space="preserve">(E00 - F90) Endocrine nutritional &amp; metabolic discease
</t>
  </si>
  <si>
    <t xml:space="preserve">امراض الدم واعضاء تكوين الدم واضطرابات معينة تشمل اضطرابات المناعة 
</t>
  </si>
  <si>
    <t xml:space="preserve">امراض الجهاز البولي التناسلي </t>
  </si>
  <si>
    <t xml:space="preserve">التشوهات الخلقية والعاهات والشذوذ الكروموسومي
</t>
  </si>
  <si>
    <t xml:space="preserve">Certain infectious and parasitic diseases
</t>
  </si>
  <si>
    <t xml:space="preserve">Diseases of the blood &amp; blood forming organs &amp;cetrain disorders invovling the immune mechanism
</t>
  </si>
  <si>
    <t xml:space="preserve">Diseases of the circulatory system
</t>
  </si>
  <si>
    <t xml:space="preserve">Diseases of the respiratory system
</t>
  </si>
  <si>
    <t>Registered Deaths by Nationality,  Gender and Month</t>
  </si>
  <si>
    <t>Registered Deaths by Nationality,  Gender and Age</t>
  </si>
  <si>
    <t>Registered Deaths by Nationality,  Gender and Single Years of Age</t>
  </si>
  <si>
    <t>Registered Deaths by Nationality,  Gender and Cause of Death (ICD 10 Basic List)</t>
  </si>
  <si>
    <t>Registered Infant Deaths by Nationality,  Gender and Month</t>
  </si>
  <si>
    <t>Registered Infant Deaths by Nationality,  Gender and Cause of Death (ICD 10 Detailed List)</t>
  </si>
  <si>
    <t>المواليد أحياء المسجلون حسب الجنسية والنوع وفئة عمر الأم</t>
  </si>
  <si>
    <t>الوفيات المسجلة حسب الجنسية والنوع والشهر</t>
  </si>
  <si>
    <t>الوفيات المسجلة حسب الجنسية والنوع والعمر</t>
  </si>
  <si>
    <t>الوفيات المسجلة حسب الجنسية والنوع واحاد العمر</t>
  </si>
  <si>
    <t>وفيات الأطفال الرضع المسجلة حسب الجنسية والنوع والشهر</t>
  </si>
  <si>
    <t>وفيات الأطفال الرضع المسجلة حسب الجنسية والنوع وسبب الوفاة (المراجعة العاشرة القائمة المفصلة)</t>
  </si>
  <si>
    <t>النسب المئوية للوفيات المسجلة حسب الجنسية والنوع وسبب الوفاة ( المراجعة العاشرة القائمة الاساسية)(2011)</t>
  </si>
  <si>
    <t>Registered Live Births by Nationality, Gender and Child Weight</t>
  </si>
  <si>
    <t>المواليد أحياء المسجلون حسب الجنسية والنوع ووزن المولود</t>
  </si>
  <si>
    <t>معدل وفيات الأطفال الرضع حسب الجنسية والنوع</t>
  </si>
  <si>
    <t xml:space="preserve">                 الجنسية والنوع
 السنة</t>
  </si>
  <si>
    <t>معدل وفيات الأطفال أقل من (5) سنوات حسب الجنسية والنوع</t>
  </si>
  <si>
    <t xml:space="preserve">                 الجنسية والنوع
 السنة</t>
  </si>
  <si>
    <t>معدل وفيات الأطفال حسب الجنسية والنوع</t>
  </si>
  <si>
    <t xml:space="preserve">                       Nationality &amp;Gender 
  Year                     </t>
  </si>
  <si>
    <t>Child Mortality Rate by Nationality &amp; Gender</t>
  </si>
  <si>
    <t xml:space="preserve">Not Registered Live births by Nationality &amp; Gender </t>
  </si>
  <si>
    <t>المواليد أحياء فاقدي القيد حسب الجنسية والنوع</t>
  </si>
  <si>
    <t>المواليد احياء المسجلون حسب الجنسية والنوع</t>
  </si>
  <si>
    <t xml:space="preserve">           الجنسية والنوع
 السنة</t>
  </si>
  <si>
    <t>REGISTERED LIVE BIRTHS  BY NATIONALITY AND GENDER</t>
  </si>
  <si>
    <t>REGISTERED LIVE BIRTHS BY NATIONALITY, GENDER &amp; AGE GROUP OF MOTHER</t>
  </si>
  <si>
    <r>
      <rPr>
        <b/>
        <sz val="10"/>
        <rFont val="Arial"/>
        <family val="2"/>
      </rPr>
      <t>أقل من</t>
    </r>
    <r>
      <rPr>
        <b/>
        <sz val="11"/>
        <rFont val="Arial"/>
        <family val="2"/>
      </rPr>
      <t xml:space="preserve"> 20</t>
    </r>
  </si>
  <si>
    <t>أقل من 20
Less than 20</t>
  </si>
  <si>
    <t>المواليد أحياء المسجلون حسب جنسية الأم وفئة عمرها ونوع المولود</t>
  </si>
  <si>
    <t>أقل من 20</t>
  </si>
  <si>
    <t>less than 20</t>
  </si>
  <si>
    <t>REGISTERED LIVE BIRTHS BY NATIONALITY, GENDER &amp; BIRTH WEIGHT</t>
  </si>
  <si>
    <t xml:space="preserve"> الوفيات المسجلة حسب الجنسية والنوع</t>
  </si>
  <si>
    <t xml:space="preserve">                  الجنسية والنوع
 السنة</t>
  </si>
  <si>
    <t>REGISTERED DEATHS BY NATIONALITY AND GENDER</t>
  </si>
  <si>
    <t xml:space="preserve">                Nationality &amp; Gender
  Year                     </t>
  </si>
  <si>
    <t xml:space="preserve"> الوفيات المسجلة حسب الجنسية والنوع والشهر</t>
  </si>
  <si>
    <t>REGISTERED DEATHS BY NATIONALITY, GENDER AND MONTH</t>
  </si>
  <si>
    <t>REGISTERED DEATHS BY NATIONALITY, GENDER AND AGE</t>
  </si>
  <si>
    <t>REGISTERED DEATHS BY NATIONALITY, GENDER
AND SINGLE YEARS OF AGE</t>
  </si>
  <si>
    <t>(الوفيات المسجلة حسب الجنسية والنوع وسبب الوفاة ( المراجعة العاشرة القائمة الاساسية</t>
  </si>
  <si>
    <t>REGISTERED DEATHS BY NATIONALITY, GENDER AND CAUSE OF DEATH (ICD 10 BASIC LIST)</t>
  </si>
  <si>
    <t xml:space="preserve"> وفيات الأطفال  الرضع المسجلة حسب الجنسية والنوع</t>
  </si>
  <si>
    <t>REGISTERED   INFANT  DEATHS BY NATIONALITY AND GENDER</t>
  </si>
  <si>
    <t xml:space="preserve">               الجنسية والنوع
 السنة</t>
  </si>
  <si>
    <t xml:space="preserve">  </t>
  </si>
  <si>
    <t>النسب المئوية للوفيات المسجلة حسب الجنسية والنوع وسبب الوفاة ( المراجعة العاشرة القائمة الاساسية)(2010)</t>
  </si>
  <si>
    <t xml:space="preserve">             Nationality &amp; Gender 
  Year                     </t>
  </si>
  <si>
    <t xml:space="preserve">         Nationality &amp; Gender 
  Year                     </t>
  </si>
  <si>
    <t xml:space="preserve">             Nationality &amp; Gender 
 Year                     </t>
  </si>
  <si>
    <t xml:space="preserve">Appendices: </t>
  </si>
  <si>
    <t>Percentage Registered Deaths by Nationality,Gender and Couse of Death(ICD 10 basic list) (2011)</t>
  </si>
  <si>
    <t>Percentage Registered Deaths by Nationality,Gender and Couse of Death(ICD 10 basic list) (2010)</t>
  </si>
  <si>
    <t xml:space="preserve">    GENERAL FERTILITY RATE  PER 1000 WOMEN</t>
  </si>
  <si>
    <t xml:space="preserve">                                              Year
Nationality &amp; Rate</t>
  </si>
  <si>
    <t xml:space="preserve"> Neonatal Mortality Rates
Days (0-28) </t>
  </si>
  <si>
    <t xml:space="preserve"> Post-Neonatal Mortality Rates
Days (28 - 264) </t>
  </si>
  <si>
    <t>Neonatal Mortality Rates</t>
  </si>
  <si>
    <t>Infant Mortality Rate by Nationality &amp; Gender</t>
  </si>
  <si>
    <t xml:space="preserve">Registered Live Births by Mother's Nationality and Age Group of Mother and Gender </t>
  </si>
  <si>
    <t xml:space="preserve">Registered Live Births by Mother's Nationality and Age Group and  Gender </t>
  </si>
  <si>
    <t>General Fertility Rate , Total Fertility
And Gross Reproduction Rates, And Mean Age Of Child Bearing by Nationality</t>
  </si>
  <si>
    <t>معدل الخصوبة العام والخصوبة الكلية و الإحلال الإجمالى
ومتوسط عمر المرأة عند الإنجاب حسب الجنسية</t>
  </si>
  <si>
    <t xml:space="preserve"> Under 5 Years Mortality Rate by Nationality &amp; Gender</t>
  </si>
  <si>
    <t>2003 - 2012</t>
  </si>
  <si>
    <t>2003-2012</t>
  </si>
  <si>
    <t>2008 - 2012</t>
  </si>
  <si>
    <t>* تم اضافة بيانات فاقدي القيد على هذا الجدول</t>
  </si>
  <si>
    <t>المواليد أحياء المسجلون حسب الجنسية والنوع ونسبة النوع عند الميلاد*</t>
  </si>
  <si>
    <t>Registered Live Births by Nationality, Gender and Gender Ratio at birth*</t>
  </si>
  <si>
    <t>* This table include not-registered live birth</t>
  </si>
  <si>
    <t>(M00-M99)</t>
  </si>
  <si>
    <t>Diseases of the musculoskeletal system and conective tissue</t>
  </si>
  <si>
    <t>اقل من 1500</t>
  </si>
  <si>
    <t>less than 1500</t>
  </si>
  <si>
    <t>3000 - 3999</t>
  </si>
  <si>
    <t>3000-3999</t>
  </si>
  <si>
    <t>4000+</t>
  </si>
  <si>
    <t>2002 - 2012</t>
  </si>
  <si>
    <t>وفيات الأطفال الرضع (أقل من عام) المسجلة حسب الجنسية والنوع والعمر</t>
  </si>
  <si>
    <t>REGISTERED INFANT DEATHS (UNDER ONE YEAR) BY NATIONALITY, GENDER AND AGE</t>
  </si>
  <si>
    <r>
      <t xml:space="preserve">قطريون </t>
    </r>
    <r>
      <rPr>
        <b/>
        <sz val="8"/>
        <rFont val="Arial"/>
        <family val="2"/>
      </rPr>
      <t>Qataris</t>
    </r>
  </si>
  <si>
    <r>
      <t xml:space="preserve">غير قطريين </t>
    </r>
    <r>
      <rPr>
        <b/>
        <sz val="8"/>
        <rFont val="Arial"/>
        <family val="2"/>
      </rPr>
      <t>Non-Qataris</t>
    </r>
  </si>
  <si>
    <r>
      <t xml:space="preserve">المجموع  </t>
    </r>
    <r>
      <rPr>
        <b/>
        <sz val="9"/>
        <rFont val="Arial"/>
        <family val="2"/>
      </rPr>
      <t>Total</t>
    </r>
  </si>
  <si>
    <r>
      <t xml:space="preserve">ذكور
</t>
    </r>
    <r>
      <rPr>
        <b/>
        <sz val="9"/>
        <rFont val="Arial"/>
        <family val="2"/>
      </rPr>
      <t>M</t>
    </r>
  </si>
  <si>
    <r>
      <t xml:space="preserve">اناث
</t>
    </r>
    <r>
      <rPr>
        <b/>
        <sz val="9"/>
        <rFont val="Arial"/>
        <family val="2"/>
      </rPr>
      <t>F</t>
    </r>
  </si>
  <si>
    <r>
      <t>المجموع</t>
    </r>
    <r>
      <rPr>
        <b/>
        <sz val="12"/>
        <rFont val="Arial"/>
        <family val="2"/>
      </rPr>
      <t xml:space="preserve">
</t>
    </r>
    <r>
      <rPr>
        <b/>
        <sz val="9"/>
        <rFont val="Arial"/>
        <family val="2"/>
      </rPr>
      <t>Total</t>
    </r>
  </si>
  <si>
    <t>المجموع العام
G.Total</t>
  </si>
  <si>
    <t>العمر بالأيام</t>
  </si>
  <si>
    <t>Age in Days</t>
  </si>
  <si>
    <t>أقل من يوم</t>
  </si>
  <si>
    <t xml:space="preserve"> 7   - 13</t>
  </si>
  <si>
    <t xml:space="preserve"> 14 - 20</t>
  </si>
  <si>
    <r>
      <t xml:space="preserve">11 - </t>
    </r>
    <r>
      <rPr>
        <b/>
        <sz val="10"/>
        <rFont val="Arial"/>
        <family val="2"/>
      </rPr>
      <t>أقل من عام</t>
    </r>
  </si>
  <si>
    <r>
      <t>11-</t>
    </r>
    <r>
      <rPr>
        <b/>
        <sz val="8"/>
        <rFont val="Arial"/>
        <family val="2"/>
      </rPr>
      <t>Under 1 Year</t>
    </r>
  </si>
  <si>
    <t>الوفيات حسب النوع وسبب الوفاة (المراجعة العاشرة القائمة المفصلة)</t>
  </si>
  <si>
    <t xml:space="preserve">DEATHS BY GENDER AND CAUSE OF DEATH (ICD-10 DETAIL LIST) </t>
  </si>
  <si>
    <t xml:space="preserve">الرمز حسب المراجعة العاشرة
ICD-10 Code </t>
  </si>
  <si>
    <t>اسباب الوفاة Cuases of death</t>
  </si>
  <si>
    <t>Nationality الجنسية</t>
  </si>
  <si>
    <t>النوع
Sex</t>
  </si>
  <si>
    <t>المجموع
Total</t>
  </si>
  <si>
    <t>&lt;5</t>
  </si>
  <si>
    <t>85&amp;+</t>
  </si>
  <si>
    <t>A17-19</t>
  </si>
  <si>
    <t>Other Tuberculosis</t>
  </si>
  <si>
    <t>قطري Qatari</t>
  </si>
  <si>
    <t>M</t>
  </si>
  <si>
    <t>F</t>
  </si>
  <si>
    <t>A39</t>
  </si>
  <si>
    <t>Meningococcal Infection</t>
  </si>
  <si>
    <t>A40-41</t>
  </si>
  <si>
    <t>Septicemia</t>
  </si>
  <si>
    <t>B15-B19</t>
  </si>
  <si>
    <t>Viral hepatitis</t>
  </si>
  <si>
    <t>B50-54</t>
  </si>
  <si>
    <t>Malaria</t>
  </si>
  <si>
    <t>A31-32, A38,A42-49,A65-A79,A81,A83-A89,B00-B04,B06-B09,B25-B49,B58-B64,B66-B94,B99</t>
  </si>
  <si>
    <t>Remainder of certain infectious and parasitic diseases</t>
  </si>
  <si>
    <t>C00-14</t>
  </si>
  <si>
    <t>Malignant neoplasm of lip, oral cavity and pharynx</t>
  </si>
  <si>
    <t>C15</t>
  </si>
  <si>
    <t>Malignant neoplasm of oesophagus</t>
  </si>
  <si>
    <t>C16</t>
  </si>
  <si>
    <t>Malignant neoplasm of stomach</t>
  </si>
  <si>
    <t>C18-21</t>
  </si>
  <si>
    <t>Malignant neoplasm of colon, rectum &amp; anus</t>
  </si>
  <si>
    <t>C22</t>
  </si>
  <si>
    <t>Malignant neoplasm of  liver &amp; intraheptic bile ducts</t>
  </si>
  <si>
    <t>C25</t>
  </si>
  <si>
    <t>Malignant neoplasm of pancreas</t>
  </si>
  <si>
    <t>C33-34</t>
  </si>
  <si>
    <t>Malignant neoplasm of trachea, bronchus and lung</t>
  </si>
  <si>
    <t>C50</t>
  </si>
  <si>
    <t>Malignant neoplasm of breast</t>
  </si>
  <si>
    <t>C54-55</t>
  </si>
  <si>
    <t>Malignant neoplasm of other &amp; unspecified parts of uterus</t>
  </si>
  <si>
    <t>C56</t>
  </si>
  <si>
    <t>Malignant neoplasm of Ovary</t>
  </si>
  <si>
    <t>C61</t>
  </si>
  <si>
    <t>Malignant neoplasm of prostate</t>
  </si>
  <si>
    <t>C67</t>
  </si>
  <si>
    <t>Malignant neoplasm of urinary bladder</t>
  </si>
  <si>
    <t>C70-C72</t>
  </si>
  <si>
    <t>Malignant neoplasm of meninges, brain and other parts of central nervous system</t>
  </si>
  <si>
    <t>C82-85</t>
  </si>
  <si>
    <t>Non Hodgkin's lymphoma</t>
  </si>
  <si>
    <t>C90</t>
  </si>
  <si>
    <t>Multiple myeloma and malignant plasma cell neoplasms</t>
  </si>
  <si>
    <t>C91-C95</t>
  </si>
  <si>
    <t>Leukemia</t>
  </si>
  <si>
    <t>C17,C23-24,  C26-C31,C37- C41,C44-C49,C51-C52,C57-C60,C62-C66,C68-C69,C73-C81,C88,C96-C97</t>
  </si>
  <si>
    <t>Remainder of  malignant neoplasms</t>
  </si>
  <si>
    <t>D00-48</t>
  </si>
  <si>
    <t>Remainder of neoplasms</t>
  </si>
  <si>
    <t>D65-89</t>
  </si>
  <si>
    <t>Remainder of Diseases of the blood and blood-forming organs &amp; certain disorders involving the immune mechanism</t>
  </si>
  <si>
    <t>E10-14</t>
  </si>
  <si>
    <t>Diabetes mellitus</t>
  </si>
  <si>
    <t>E40-46</t>
  </si>
  <si>
    <t>Malnutrition</t>
  </si>
  <si>
    <t>E00-E07,E15-E34,E50-E88</t>
  </si>
  <si>
    <t xml:space="preserve">Remainder of Endocrine, nutritional and metabolic diseases   </t>
  </si>
  <si>
    <t>G00-03</t>
  </si>
  <si>
    <t>Meningitis</t>
  </si>
  <si>
    <t>G30</t>
  </si>
  <si>
    <t>Alzheimer's Disease</t>
  </si>
  <si>
    <t>G04 - G25, G31- G99</t>
  </si>
  <si>
    <t xml:space="preserve"> Remainder of Diseases of the  nervous system</t>
  </si>
  <si>
    <t>I10-I14</t>
  </si>
  <si>
    <t>Hypertensive diseases</t>
  </si>
  <si>
    <t>I20-I25</t>
  </si>
  <si>
    <t>Ischaemic heart diseases</t>
  </si>
  <si>
    <t>I26-I51</t>
  </si>
  <si>
    <t>Other heart diseases</t>
  </si>
  <si>
    <t>I60-69</t>
  </si>
  <si>
    <t>Cerebrovascular diseases</t>
  </si>
  <si>
    <t>I71-99</t>
  </si>
  <si>
    <t>Reminder of  diseases of the circulatory system</t>
  </si>
  <si>
    <t>J12-18</t>
  </si>
  <si>
    <t>Pneumonia</t>
  </si>
  <si>
    <t>J20-22</t>
  </si>
  <si>
    <t>Other acute lower respiratory infections</t>
  </si>
  <si>
    <t>J40- 47</t>
  </si>
  <si>
    <t xml:space="preserve">Chronic lower respiratory diseases </t>
  </si>
  <si>
    <t xml:space="preserve">     J00-J06, J30-39, J60-98</t>
  </si>
  <si>
    <t>Reminder of  diseases of the respiratory system</t>
  </si>
  <si>
    <t>K70-76</t>
  </si>
  <si>
    <t xml:space="preserve"> diseases of the liver</t>
  </si>
  <si>
    <t>K00-K22, K28-K66, K80-K92</t>
  </si>
  <si>
    <t>Reminder of  diseases of the digestive system</t>
  </si>
  <si>
    <t>L00-L98</t>
  </si>
  <si>
    <t>M00-99</t>
  </si>
  <si>
    <t xml:space="preserve"> Diseases of the musculoskeletal system and conective tissue  </t>
  </si>
  <si>
    <t>N00-N15</t>
  </si>
  <si>
    <t>Glomerular and renal tubolo-interstitial diseases</t>
  </si>
  <si>
    <t>N17-N98</t>
  </si>
  <si>
    <t xml:space="preserve">Reminder of diseases of the genitourinary system </t>
  </si>
  <si>
    <t>O95 - 97</t>
  </si>
  <si>
    <t>Reminder of pregnancy, child birth and the puerperium</t>
  </si>
  <si>
    <t>O98 - 99</t>
  </si>
  <si>
    <t>Indirect obstetric deaths</t>
  </si>
  <si>
    <t>P00 - P96</t>
  </si>
  <si>
    <t>Q00-99</t>
  </si>
  <si>
    <t xml:space="preserve">Congenital malformations, &amp; deformations and chromosomal abnormalities </t>
  </si>
  <si>
    <t>R00-099</t>
  </si>
  <si>
    <t xml:space="preserve">Symptoms, signs and abnormal clinical and laboratory findings, not elsewhere classified </t>
  </si>
  <si>
    <t>V01-99</t>
  </si>
  <si>
    <t>Transport accidents</t>
  </si>
  <si>
    <t>W00-19</t>
  </si>
  <si>
    <t>Falls</t>
  </si>
  <si>
    <t>W65-74</t>
  </si>
  <si>
    <t>Accidental Drowning/Submersion</t>
  </si>
  <si>
    <t>X00-09</t>
  </si>
  <si>
    <t>Exposure to smoke, fire and flames</t>
  </si>
  <si>
    <t>X40-49</t>
  </si>
  <si>
    <t>Accidental poisoning by and exposure to noxious substances</t>
  </si>
  <si>
    <t>X60-84</t>
  </si>
  <si>
    <t>Intentional self harm</t>
  </si>
  <si>
    <t>X85-Y09</t>
  </si>
  <si>
    <t>Assault</t>
  </si>
  <si>
    <t>W20-W64,W75-W99,X10-X39,X50-X59,Y10-Y89</t>
  </si>
  <si>
    <t xml:space="preserve">All other  external causes </t>
  </si>
  <si>
    <t>Calculated from Birth and Death registration Section</t>
  </si>
  <si>
    <t xml:space="preserve">تم احتسابها من سجلات قسم تسجيل المواليد والوفيات </t>
  </si>
  <si>
    <t>الوفيات حسب النوع و سبب الوفاة (المراجعة العاشرة القائمة المفصلة)</t>
  </si>
  <si>
    <t>المجموع   Total</t>
  </si>
  <si>
    <t>وفيات الاطفال الرضع المسجلة حسب الجنسية والنوع وسبب الوفاة (المراجعة العاشرة القائمة المفصلة)</t>
  </si>
  <si>
    <t>REGISTERED INFANT DEATHS BY NATIONALITY,GENDER AND CAUSE OF DEATH (ICD 10 DETAIL LIST)</t>
  </si>
  <si>
    <t>ICD-10 Code الرمز حسب المراجعة العاشرة</t>
  </si>
  <si>
    <r>
      <t xml:space="preserve">غير قطري
</t>
    </r>
    <r>
      <rPr>
        <b/>
        <sz val="8"/>
        <rFont val="Arial"/>
        <family val="2"/>
      </rPr>
      <t>Non-Qatari</t>
    </r>
  </si>
  <si>
    <r>
      <t xml:space="preserve">قطري
</t>
    </r>
    <r>
      <rPr>
        <b/>
        <sz val="8"/>
        <rFont val="Arial"/>
        <family val="2"/>
      </rPr>
      <t>Qatari</t>
    </r>
  </si>
  <si>
    <t>النوع</t>
  </si>
  <si>
    <t>أسباب الوفاة</t>
  </si>
  <si>
    <t>ذكور</t>
  </si>
  <si>
    <t>بقية أمراض الدم، وأمراض أعضاء تكوين الدم، واضطرابات معينة أخرى تنطوي على آلية مناعية</t>
  </si>
  <si>
    <t>إناث</t>
  </si>
  <si>
    <t>E00-E34,E50-E88</t>
  </si>
  <si>
    <t>بقية أمراض الغدد الصماء، وأمراض التغذية، والأمراض الاستقلابية</t>
  </si>
  <si>
    <t>G04-G98</t>
  </si>
  <si>
    <t>بقية أمراض الجهاز العصبي</t>
  </si>
  <si>
    <t>I00-I99</t>
  </si>
  <si>
    <t xml:space="preserve"> Diseases of the circulatory system</t>
  </si>
  <si>
    <t xml:space="preserve"> J30-98</t>
  </si>
  <si>
    <t>Remainder of  diseases of the respiratory system</t>
  </si>
  <si>
    <t>بقية أمراض الجهاز التنفسي</t>
  </si>
  <si>
    <t>K00-K92</t>
  </si>
  <si>
    <t>P00 - P04</t>
  </si>
  <si>
    <t>Fetus and new born affected by maternal factors and by complications of pregnancy, labour and delivery</t>
  </si>
  <si>
    <t>P05 - P08</t>
  </si>
  <si>
    <t>Disorders relating to length of gestational and fetal growth</t>
  </si>
  <si>
    <t>الاضطرابات المتعلقة بمدة الحمل ونمو الجنين</t>
  </si>
  <si>
    <t>P10 - P15</t>
  </si>
  <si>
    <t xml:space="preserve">Birth trauma </t>
  </si>
  <si>
    <t>P20 - P21</t>
  </si>
  <si>
    <t>Intrauterine hypoxia and birth asphyxia</t>
  </si>
  <si>
    <t>P22</t>
  </si>
  <si>
    <t>Respiratory distress of newborn</t>
  </si>
  <si>
    <t>الضائقة التنفسية لدى المولود</t>
  </si>
  <si>
    <t>P23</t>
  </si>
  <si>
    <t xml:space="preserve">Congenital Pneumonia </t>
  </si>
  <si>
    <t>الالتهاب الرئوي الخلقي</t>
  </si>
  <si>
    <t>P24-P28</t>
  </si>
  <si>
    <t>Other respiratory conditions of newborn</t>
  </si>
  <si>
    <t>أمراض الجهاز التنفسي الأخرى لدى المولود</t>
  </si>
  <si>
    <t>P50-P61</t>
  </si>
  <si>
    <t>Haemorrhagic and haematological disorders of fetus and newborn</t>
  </si>
  <si>
    <t>P29,P35,P37,P39,P70-P96</t>
  </si>
  <si>
    <t xml:space="preserve">Reminder of   perinatal conditions </t>
  </si>
  <si>
    <t>Q03,Q05</t>
  </si>
  <si>
    <t xml:space="preserve">Congenital hydrocephalus and spina bifida </t>
  </si>
  <si>
    <t>Q00-Q02,Q04,Q06-Q07</t>
  </si>
  <si>
    <t xml:space="preserve">Other congenital malformations of the nervous system </t>
  </si>
  <si>
    <t>التشوهات الخلقية الأخرى في الجهاز العصبي</t>
  </si>
  <si>
    <t>Q20-Q24</t>
  </si>
  <si>
    <t xml:space="preserve">Congenital malformations of the heart </t>
  </si>
  <si>
    <t>التشوهات الخلقية الأخرى في القلب</t>
  </si>
  <si>
    <t>Q25-Q28</t>
  </si>
  <si>
    <t xml:space="preserve">Other congenital malformations, of the circulatory system </t>
  </si>
  <si>
    <t>التشوهات الخلقية الأخرى في جهاز الدوران</t>
  </si>
  <si>
    <t>Q90-Q99</t>
  </si>
  <si>
    <t xml:space="preserve">Down s Syndrome and other chromosomal abnormalities </t>
  </si>
  <si>
    <t>Q10-Q18,Q30-Q89</t>
  </si>
  <si>
    <t>Other congenital malformations</t>
  </si>
  <si>
    <t>R00-R94,R96-R99</t>
  </si>
  <si>
    <t xml:space="preserve">Other symptoms, signs and abnormal clinical and laboratory findings, not elsewhere classified </t>
  </si>
  <si>
    <t>الأعراض الأخرى، والمؤشرات، والنتائج السريرية والمخبرية غير الطبيعية، وغير المصنفة في مكان آخر</t>
  </si>
  <si>
    <t>حوادث المرور</t>
  </si>
  <si>
    <t>النسب المئوية للوفيات المسجلة حسب الجنسية والنوع وسبب الوفاة ( المراجعة العاشرة القائمة الاساسية)</t>
  </si>
  <si>
    <t>PERCENTAGE  REGISTERED DEATHS BY NATIONALITY, GENDER AND CAUSE OF DEATH (ICD 10 BASIC LIST)</t>
  </si>
  <si>
    <t>(A00 - B99) Certain infectious and parasitic diseases</t>
  </si>
  <si>
    <r>
      <t xml:space="preserve">امراض معدية وطفيلية معينة </t>
    </r>
    <r>
      <rPr>
        <b/>
        <sz val="8"/>
        <rFont val="Arial"/>
        <family val="2"/>
      </rPr>
      <t>(A00 - B99)</t>
    </r>
  </si>
  <si>
    <t>(C00 - D48) Neoplasms</t>
  </si>
  <si>
    <r>
      <t xml:space="preserve">الأورام </t>
    </r>
    <r>
      <rPr>
        <b/>
        <sz val="8"/>
        <rFont val="Arial"/>
        <family val="2"/>
      </rPr>
      <t>(C00 - D48</t>
    </r>
    <r>
      <rPr>
        <b/>
        <sz val="10"/>
        <rFont val="Arial"/>
        <family val="2"/>
      </rPr>
      <t>)</t>
    </r>
  </si>
  <si>
    <t>(D50 - D89) Diseases of the blood &amp; blood forming organs &amp;cetrain disorders invovling the immune mechanism</t>
  </si>
  <si>
    <r>
      <t xml:space="preserve">امراض الدم واعضاء تكوين الدم واضطرابات معينة تشمل اضطرابات المناعة </t>
    </r>
    <r>
      <rPr>
        <b/>
        <sz val="8"/>
        <rFont val="Arial"/>
        <family val="2"/>
      </rPr>
      <t>(D50 - D89</t>
    </r>
    <r>
      <rPr>
        <b/>
        <sz val="10"/>
        <rFont val="Arial"/>
        <family val="2"/>
      </rPr>
      <t>)</t>
    </r>
  </si>
  <si>
    <t>(E00 - F90) Endocrine nutritional &amp; metabolic discease</t>
  </si>
  <si>
    <r>
      <t xml:space="preserve">امراض الغدد الصماء والتغذية والتمثيل الغذائي </t>
    </r>
    <r>
      <rPr>
        <b/>
        <sz val="8"/>
        <rFont val="Arial"/>
        <family val="2"/>
      </rPr>
      <t>(E00 - F90)</t>
    </r>
  </si>
  <si>
    <t>(F00 - F99) Mental &amp; behavioural disease</t>
  </si>
  <si>
    <r>
      <t xml:space="preserve">الاضطرابات العقلية والسلوكية </t>
    </r>
    <r>
      <rPr>
        <b/>
        <sz val="8"/>
        <rFont val="Arial"/>
        <family val="2"/>
      </rPr>
      <t>(F00 - F99)</t>
    </r>
  </si>
  <si>
    <t>(G00 - G99) Diseases of the nervous system</t>
  </si>
  <si>
    <r>
      <t xml:space="preserve">امراض الجهاز العصبي </t>
    </r>
    <r>
      <rPr>
        <b/>
        <sz val="8"/>
        <rFont val="Arial"/>
        <family val="2"/>
      </rPr>
      <t>(G00 - G99)</t>
    </r>
  </si>
  <si>
    <t>(I00 - I99) Diseases of the circulatory system</t>
  </si>
  <si>
    <r>
      <t>امراض الجهاز الدوري</t>
    </r>
    <r>
      <rPr>
        <b/>
        <sz val="8"/>
        <rFont val="Arial"/>
        <family val="2"/>
      </rPr>
      <t xml:space="preserve"> (I00 - I99)</t>
    </r>
  </si>
  <si>
    <t>(J00 - J99) Diseases of the respiratory system</t>
  </si>
  <si>
    <r>
      <t xml:space="preserve">امراض الجهاز التنفسي </t>
    </r>
    <r>
      <rPr>
        <b/>
        <sz val="8"/>
        <rFont val="Arial"/>
        <family val="2"/>
      </rPr>
      <t>(J00 - J99)</t>
    </r>
  </si>
  <si>
    <t>(K00 - K93) Diseases of the digestive system</t>
  </si>
  <si>
    <r>
      <t xml:space="preserve">امراض الجهاز الهضمي </t>
    </r>
    <r>
      <rPr>
        <b/>
        <sz val="8"/>
        <rFont val="Arial"/>
        <family val="2"/>
      </rPr>
      <t>(k00 - k93)</t>
    </r>
  </si>
  <si>
    <t>(L00 - L99) Diseases of the skin and subcutaneous tissue</t>
  </si>
  <si>
    <r>
      <t xml:space="preserve">امراض الجلد والنسيج تحت الجلد </t>
    </r>
    <r>
      <rPr>
        <b/>
        <sz val="8"/>
        <rFont val="Arial"/>
        <family val="2"/>
      </rPr>
      <t>(L00 - L99)</t>
    </r>
  </si>
  <si>
    <t>(M00 - M99) Diseases of the musculoscletal system &amp; connective tissue</t>
  </si>
  <si>
    <r>
      <t xml:space="preserve">امراض الجهاز الهيكلي العضلي والنسيج الضام </t>
    </r>
    <r>
      <rPr>
        <b/>
        <sz val="8"/>
        <rFont val="Arial"/>
        <family val="2"/>
      </rPr>
      <t>(M00 - M99)</t>
    </r>
  </si>
  <si>
    <t>(N00 - N99) Diseases of the genitourinary system</t>
  </si>
  <si>
    <r>
      <t xml:space="preserve">امراض الجهاز البولي التناسلي </t>
    </r>
    <r>
      <rPr>
        <b/>
        <sz val="8"/>
        <rFont val="Arial"/>
        <family val="2"/>
      </rPr>
      <t>(N00 - N99)</t>
    </r>
  </si>
  <si>
    <t>(O00 - O99) Pregnancy, childbirth and the peurperium</t>
  </si>
  <si>
    <r>
      <t xml:space="preserve">الحمل والولادة والنفاس </t>
    </r>
    <r>
      <rPr>
        <b/>
        <sz val="8"/>
        <rFont val="Arial"/>
        <family val="2"/>
      </rPr>
      <t>(O00 - O99)</t>
    </r>
  </si>
  <si>
    <t>(P00 - P96) Certain conditions originating in the perinatal period</t>
  </si>
  <si>
    <r>
      <t xml:space="preserve">حالات معينة تنشأ في المدة ماحول الولادة </t>
    </r>
    <r>
      <rPr>
        <b/>
        <sz val="8"/>
        <rFont val="Arial"/>
        <family val="2"/>
      </rPr>
      <t>(P00 - P96)</t>
    </r>
  </si>
  <si>
    <t>(Q00 - Q99) Congenital malformations deformations &amp; chromosomal abnormalities</t>
  </si>
  <si>
    <r>
      <t xml:space="preserve">التشوهات الخلقية والعاهات والشذوذ الكروموسومي </t>
    </r>
    <r>
      <rPr>
        <b/>
        <sz val="8"/>
        <rFont val="Arial"/>
        <family val="2"/>
      </rPr>
      <t>(Q00 - Q99)</t>
    </r>
  </si>
  <si>
    <t>(R00 - R99) Symptoms signs &amp; abnormal clinical &amp; laboratory findings not elsewhere classified</t>
  </si>
  <si>
    <r>
      <t>اعراض وعلامات نتائج اكلينكية معملية غير عادية وغير مصنفة في مكان اخر</t>
    </r>
    <r>
      <rPr>
        <b/>
        <sz val="8"/>
        <rFont val="Arial"/>
        <family val="2"/>
      </rPr>
      <t xml:space="preserve"> (R00 - R99</t>
    </r>
    <r>
      <rPr>
        <b/>
        <sz val="10"/>
        <rFont val="Arial"/>
        <family val="2"/>
      </rPr>
      <t>)</t>
    </r>
  </si>
  <si>
    <t>(V01 - Y98) External causes of morbidity and mortality</t>
  </si>
  <si>
    <r>
      <t xml:space="preserve">الأسباب الخارجية للوفاة </t>
    </r>
    <r>
      <rPr>
        <b/>
        <sz val="8"/>
        <rFont val="Arial"/>
        <family val="2"/>
      </rPr>
      <t>(V01 - Y98</t>
    </r>
    <r>
      <rPr>
        <b/>
        <sz val="10"/>
        <rFont val="Arial"/>
        <family val="2"/>
      </rPr>
      <t>)</t>
    </r>
  </si>
  <si>
    <r>
      <t xml:space="preserve">غير قطريين
 </t>
    </r>
    <r>
      <rPr>
        <b/>
        <sz val="8"/>
        <rFont val="Arial"/>
        <family val="2"/>
      </rPr>
      <t>Non-Qatari</t>
    </r>
  </si>
  <si>
    <t>45+</t>
  </si>
  <si>
    <t>Table No (5)</t>
  </si>
  <si>
    <t>جدول رقم (7)</t>
  </si>
  <si>
    <t>Table No. (7)</t>
  </si>
  <si>
    <t>Table No.(2)</t>
  </si>
  <si>
    <t>Table No (4)</t>
  </si>
  <si>
    <t>جدول رقم (6-3)</t>
  </si>
  <si>
    <t>Table No. (6-3)</t>
  </si>
  <si>
    <t>Table No. (6-2)</t>
  </si>
  <si>
    <t>جدول رقم (6-2)</t>
  </si>
  <si>
    <t>Table No. (6-1)</t>
  </si>
  <si>
    <t>جدول رقم (6-1)</t>
  </si>
  <si>
    <t>معدل المواليد والوفيات الخام  ومعدل الزيادة الطبيعية ومعدل وفيات الأمهات ونسبة الولادات التي تجري تحت إشراف صحي (2003-2012)</t>
  </si>
  <si>
    <t>معدل وفيات حديثي الولادة (2003-2012)</t>
  </si>
  <si>
    <t>معدل وفيات الأطفال الرضع حسب الجنسية والنوع (2003-2012)</t>
  </si>
  <si>
    <t>معدل وفيات الأطفال أقل من (5) سنوات حسب الجنسية والنوع (2003-2012)</t>
  </si>
  <si>
    <t>معدل وفيات الأطفال حسب الجنسية والنوع (2003-2012)</t>
  </si>
  <si>
    <t>Crude Birth Rate, Crude Death Rate, Rate Of Natural Increase, Maternal Mortality Rate 
And Rate Of Deliveries Under Medical Supervisor (2003-2012)</t>
  </si>
  <si>
    <t>Neonatal Mortality Rates (2003-2012)</t>
  </si>
  <si>
    <t>Infant Mortality Rate by Nationality &amp; Gender (2003-2012)</t>
  </si>
  <si>
    <t>Under (5) Years Mortality Rate by Nationality &amp; Gender (2003-2012)</t>
  </si>
  <si>
    <t>Child Mortality Rate by Nationlity &amp;  Gender (2003 - 2012)</t>
  </si>
  <si>
    <t>معدل وفيات الأطفال أقل من (5) سنوات حسب الجنسية والنوع (2003 - 2012)</t>
  </si>
  <si>
    <t>الواقعات الحيوية المسجلة (2003-2012)</t>
  </si>
  <si>
    <t>المواليد أحياء المسجلون حسب الجنسية والنوع (2003-2012)</t>
  </si>
  <si>
    <t>Registered Vital Events (2003-2012)</t>
  </si>
  <si>
    <t>Registerd Live Births by Nationality, and  Gender (2003-2012)</t>
  </si>
  <si>
    <t>المواليد أحياء فاقدي القيد حسب الجنسية والنوع (2002-2011)</t>
  </si>
  <si>
    <t>Not Registered Live births by Nationality &amp; Gender (2002-2011)</t>
  </si>
  <si>
    <t>المواليد أحياء المسجلون حسب الجنسية والنوع ونسبة النوع عند الميلاد (2002-2012)</t>
  </si>
  <si>
    <t>Registered Live Births by Nationality,  Gender and  Gender Ratio at birth (2002-2012)</t>
  </si>
  <si>
    <t>المواليد أحياء المسجلون حسب جنسية الأم وفئة عمرها  ونوع المولود</t>
  </si>
  <si>
    <t>الباب الثالث : الوفيات :</t>
  </si>
  <si>
    <t>الوفيات المسجلة حسب الجنسية والنوع (2003-2012)</t>
  </si>
  <si>
    <t>Registered Deaths by Nationality and  Gender (2003-2012)</t>
  </si>
  <si>
    <t>الوفيات حسب النوع وسبب الوفاة (المراجعة العاشرة القائمة المفصلة) (قطريون)</t>
  </si>
  <si>
    <t>الوفيات حسب النوع وسبب الوفاة (المراجعة العاشرة القائمة المفصلة) (غير قطريين)</t>
  </si>
  <si>
    <t>الوفيات حسب النوع وسبب الوفاة (المراجعة العاشرة القائمة المفصلة) (المجموع)</t>
  </si>
  <si>
    <t>Deaths by Gender amd Cause of Death (ICD-10 Detail List)(Qatari)</t>
  </si>
  <si>
    <t>Deaths by Gender amd Cause of Death (ICD-10 Detail List)(Non-Qatari)</t>
  </si>
  <si>
    <t>Deaths by Gender amd Cause of Death (ICD-10 Detail List)(Total)</t>
  </si>
  <si>
    <t>وفيات الأطفال الرضع (أقل من عام) المسجلة حسب الجنسية واالنوع والعمر</t>
  </si>
  <si>
    <t>Registered Infant Deaths(Under One Year) by Nationality, Gender and Age</t>
  </si>
  <si>
    <t>النسب المئوية للوفيات المسجلة حسب الجنسية والنوع وسبب الوفاة ( المراجعة العاشرة القائمة الاساسية)(2012)</t>
  </si>
  <si>
    <t>Percentage Registered Deaths by Nationality,Gender and Couse of Death(ICD 10 basic list) (2012)</t>
  </si>
  <si>
    <t xml:space="preserve"> Under (5) Years Mortality Rate by Natioanlity &amp; Gender (2003-2012)</t>
  </si>
  <si>
    <t>الواقعات الحيوية المسجلة (2003 - 2012)</t>
  </si>
  <si>
    <t xml:space="preserve">Registerd Vital Events (2003-2012)      </t>
  </si>
  <si>
    <t>المواليد أحياء المسجلون حسب  الجنسية و فئة عمر الأم (2012)</t>
  </si>
  <si>
    <t>Registered Live Births By Nationality And Age Group og Mother(2012)</t>
  </si>
  <si>
    <t>المواليد أحياء المسجلون حسب جنسية الأم وفئة عمرها  (2012)</t>
  </si>
  <si>
    <t>Registered Live Births By Mother's Nationality And Age Group  Of Mother  (2012)</t>
  </si>
  <si>
    <t>الوفيات المسجلة حسب الشهر والنوع (2012)</t>
  </si>
  <si>
    <t>Registered Deaths By Month And Gender (2012)</t>
  </si>
  <si>
    <t>الوفيات المسجلة حسب الجنسية والعمر (2012)</t>
  </si>
  <si>
    <t>Registered Deaths By  Nationality And Age (2012)</t>
  </si>
  <si>
    <t>معدل الخصوبة العام والخصوبة الكلية و الإحلال الإجمالى ومتوسط عمر المرأة عند الإنجاب حسب الجنسية (2008-2012)</t>
  </si>
  <si>
    <t xml:space="preserve"> General Fertility, Total Fertility
And Gross Reproduction Rates, And Mean Age Of Child Bearing by Nationality (2008-2012)</t>
  </si>
  <si>
    <t>الوفيات المسجلة حسب الجنسية والنوع وسبب الوفاة (المراجعة العاشرة القائمة الاساسية)</t>
  </si>
  <si>
    <t>قطريون Qataris</t>
  </si>
  <si>
    <t>غير قطريين  Non-Qataris</t>
  </si>
  <si>
    <t>وفيات الأطفال الرضع المسجلة حسب الجنسية (2003-2012)</t>
  </si>
  <si>
    <t>Registered Infant Deaths By  By Nationality
(2003-2012)</t>
  </si>
  <si>
    <t xml:space="preserve">                         Nationality &amp; Gender
  Year                     </t>
  </si>
  <si>
    <t xml:space="preserve">                       الجنسية والنوع
 السنة</t>
  </si>
  <si>
    <t xml:space="preserve">                             Nationality &amp; Gender 
  Year                     </t>
  </si>
  <si>
    <t xml:space="preserve">                        الجنسية والنوع
 السنة</t>
  </si>
  <si>
    <t>REGISTERED LIVE BIRTHS BY NATIONALITY, 
GENDER &amp; AGE GROUP OF MOTHER</t>
  </si>
  <si>
    <t xml:space="preserve">                           Nationality  &amp; Gender 
  Age Group of Mother                      </t>
  </si>
  <si>
    <t xml:space="preserve">                          الجنسية والنوع
 فئة عمر الأم </t>
  </si>
  <si>
    <t>Sex</t>
  </si>
  <si>
    <t>Cuases of death</t>
  </si>
  <si>
    <t>اسباب الوفاة</t>
  </si>
  <si>
    <t>أمراض السل الأخرى</t>
  </si>
  <si>
    <t>تسمم الدم</t>
  </si>
  <si>
    <t>التهاب الكبد الفيروسي</t>
  </si>
  <si>
    <t>بقية الأمراض المعدية والطفيلية</t>
  </si>
  <si>
    <t>الملاريا</t>
  </si>
  <si>
    <t>ورم خبيث في الشفة وتجويف الفم والبلعوم</t>
  </si>
  <si>
    <t>ورم خبيث في المعدة</t>
  </si>
  <si>
    <t>ورم خبيث في القولون والمستقيم والشرج</t>
  </si>
  <si>
    <t>ورم خبيث في المريء</t>
  </si>
  <si>
    <t>ورم خبيث في الكبد والقنوات الصفراوية داخل الكبد</t>
  </si>
  <si>
    <t>ورم خبيث في البنكرياس</t>
  </si>
  <si>
    <t>ورم خبيث في القصبة الهوائية والشعب الرئوية والرئة</t>
  </si>
  <si>
    <t>ورم خبيث في الثدي</t>
  </si>
  <si>
    <t xml:space="preserve">أورام خبيثة في مناطق أخرى غير محددة من الرحم </t>
  </si>
  <si>
    <t>ورم خبيث في المبيض</t>
  </si>
  <si>
    <t>ورم خبيث في البروستات</t>
  </si>
  <si>
    <t>ورم خبيث في المثانة البولية</t>
  </si>
  <si>
    <t>ورم خبيث في السحايا والدماغ وأجزاء أخرى من الجهاز العصبي المركزي</t>
  </si>
  <si>
    <t>سرطان الغدد اللمفاوية ما عدا مرض هودجكين</t>
  </si>
  <si>
    <t>سرطان الدم</t>
  </si>
  <si>
    <t>بقية الأورام الخبيثة</t>
  </si>
  <si>
    <t>بقية الأورام</t>
  </si>
  <si>
    <t>داء السكري</t>
  </si>
  <si>
    <t>سوء التغذية</t>
  </si>
  <si>
    <t>بقية أمراض الغدد الصماء، وأمراض التغذية، والأمراض الاستقلالية</t>
  </si>
  <si>
    <t>أمراض ارتفاع ضغط الدم</t>
  </si>
  <si>
    <t>مرض الزهايمر</t>
  </si>
  <si>
    <t>التهاب السحايا</t>
  </si>
  <si>
    <t>أمراض القلب الإسكيمي</t>
  </si>
  <si>
    <t>أمراض القلب الأخرى</t>
  </si>
  <si>
    <t>الأمراض القلبية الوعائية</t>
  </si>
  <si>
    <t>بقية أمراض جهاز الدورة الدموية</t>
  </si>
  <si>
    <t>الالتهاب الرئوي</t>
  </si>
  <si>
    <t>التهابات الجهاز التنفسي السفلي الحادة الأخرى</t>
  </si>
  <si>
    <t>أمراض الجهاز التنفسي السفلي المزمنة</t>
  </si>
  <si>
    <t>أمراض الكبد</t>
  </si>
  <si>
    <t>بقية أمراض الجهاز الهضمي</t>
  </si>
  <si>
    <t>أمراض الجلد وأمراض الأنسجة تحت الجلدية</t>
  </si>
  <si>
    <t>بقية أمراض الجهاز البولي التناسلي</t>
  </si>
  <si>
    <t>التشوهات والعيوب الخلقية، والشذوذ الكروموسومي</t>
  </si>
  <si>
    <t>حالات معينة تنشأ في فترة ما حول الولادة</t>
  </si>
  <si>
    <t>الأعراض والعلامات والنتائج السريرية والمخبرية غير الطبيعية، وغير المصنفة في مكان آخر</t>
  </si>
  <si>
    <t>السقوط</t>
  </si>
  <si>
    <t>الغرق العرضي</t>
  </si>
  <si>
    <t>التعرض للدخان والنار واللهب</t>
  </si>
  <si>
    <t>حوادث التسمم والتعرض لمواد سامة</t>
  </si>
  <si>
    <t>إيذاء النفس المتعمد</t>
  </si>
  <si>
    <t>الاعتداء</t>
  </si>
  <si>
    <t>كافة الاسباب الخارجية الأخرى</t>
  </si>
  <si>
    <t xml:space="preserve">Grand Total  </t>
  </si>
  <si>
    <t xml:space="preserve"> الاجمالي الكلي</t>
  </si>
  <si>
    <t>REGISTERED INFANT DEATHS BY NATIONALITY, 
GENDER AND MONTH</t>
  </si>
  <si>
    <t xml:space="preserve">                الجنسية والنوع
   العمر </t>
  </si>
  <si>
    <t xml:space="preserve">                        Nationality
                          &amp; Gender
  Age</t>
  </si>
  <si>
    <t xml:space="preserve">Sex  </t>
  </si>
  <si>
    <t>Diseases of the blood &amp; blood forming organs &amp;cetrain disorders invovling the immune mechanism</t>
  </si>
  <si>
    <t>عدوى المكورات السحائية</t>
  </si>
  <si>
    <t xml:space="preserve">المايلوما المتعددة والأورام الخبيثة في خلية البلازما </t>
  </si>
  <si>
    <t>أمراض الجهاز العضلي الهيكلي والنسيج الضام</t>
  </si>
  <si>
    <t>مرض الكلى الكبيبي والأنبوبي الخلالي</t>
  </si>
  <si>
    <t>ما تبقى من أمراض فترة الحمل والولادة والنفاس</t>
  </si>
  <si>
    <t>وفيات الولادة غير المباشرة</t>
  </si>
  <si>
    <t>أمراض جهاز الدورة الدموية</t>
  </si>
  <si>
    <t>أمراض الجهاز الهضمي</t>
  </si>
  <si>
    <t>الجنين والمولود الجديد المتأثر بعوامل الأم ومضاعفات الحمل والمخاض والولادة</t>
  </si>
  <si>
    <t>صدمة الولادة</t>
  </si>
  <si>
    <t>نقص الأكسجين داخل الرحم واختناق الولادة</t>
  </si>
  <si>
    <t>الاضطرابات النزفية واضطرابات مكونات الدم للجنين والمواليد الجدد</t>
  </si>
  <si>
    <t>بقية الظروف المحيطة بالولادة</t>
  </si>
  <si>
    <t>استسقاء الخلقية والسنسنة المشقوقة</t>
  </si>
  <si>
    <t>متلازمة داون وغيرها من التشوهات الكروموسومية</t>
  </si>
  <si>
    <t>التشوهات الخلقية الأخرى</t>
  </si>
  <si>
    <t xml:space="preserve">                          Nationality &amp; Gender 
  Year                     </t>
  </si>
  <si>
    <t>وفيات الأطفال الرضع المسجلة حسب الجنسية والنوع(2003-2012)</t>
  </si>
  <si>
    <t>Registered Infant Deaths by Nationality &amp;  Gender(2003-2012)</t>
  </si>
  <si>
    <r>
      <t>الباب الخامس: الوفيــات المسجلة حسب سبب الوفاة</t>
    </r>
    <r>
      <rPr>
        <b/>
        <sz val="11"/>
        <rFont val="PT Bold Heading"/>
        <charset val="178"/>
      </rPr>
      <t xml:space="preserve">
FIFTH SECTION: REGISTERED DEATHS BY CAUSE OD DEATH </t>
    </r>
    <r>
      <rPr>
        <b/>
        <sz val="14"/>
        <rFont val="Arial Black"/>
        <family val="2"/>
      </rPr>
      <t xml:space="preserve">
2010-2012</t>
    </r>
  </si>
  <si>
    <t>الباب الرابع: وفيات الأطفال الرضع</t>
  </si>
  <si>
    <t>الباب الخامس: الوفيات المسجلة حسب سبب الوفاة (2010-2012)</t>
  </si>
  <si>
    <r>
      <t>الباب الرابع: وفيات الأطفال الرضع</t>
    </r>
    <r>
      <rPr>
        <b/>
        <sz val="11"/>
        <rFont val="PT Bold Heading"/>
        <charset val="178"/>
      </rPr>
      <t xml:space="preserve">
</t>
    </r>
    <r>
      <rPr>
        <b/>
        <sz val="14"/>
        <rFont val="Arial Black"/>
        <family val="2"/>
      </rPr>
      <t>CHAPTER FOUR: INFANT DEATHS</t>
    </r>
  </si>
  <si>
    <t>CHAPTER ONE: VITAL INDICATORS:</t>
  </si>
  <si>
    <t>CHAPTER TWO: LIVE BIRTHS:</t>
  </si>
  <si>
    <t>CHAPTER THREE: DEATHS:</t>
  </si>
  <si>
    <t>CHAPTER FIVE: REGISTERED DEATHS BY CAUSE OF DEATH (2010-2012)</t>
  </si>
  <si>
    <t>CHAPTER FOUR: INFANT DEATHS</t>
  </si>
  <si>
    <r>
      <t>الباب الثالث : الوفيــات</t>
    </r>
    <r>
      <rPr>
        <b/>
        <sz val="11"/>
        <rFont val="PT Bold Heading"/>
        <charset val="178"/>
      </rPr>
      <t xml:space="preserve">
</t>
    </r>
    <r>
      <rPr>
        <b/>
        <sz val="16"/>
        <rFont val="Arial"/>
        <family val="2"/>
      </rPr>
      <t>CHAPTER THREE: DEATHS</t>
    </r>
  </si>
  <si>
    <r>
      <t xml:space="preserve"> الباب الثاني: المواليد أحياء</t>
    </r>
    <r>
      <rPr>
        <b/>
        <sz val="11"/>
        <rFont val="PT Bold Heading"/>
        <charset val="178"/>
      </rPr>
      <t xml:space="preserve">
</t>
    </r>
    <r>
      <rPr>
        <b/>
        <sz val="16"/>
        <rFont val="Arial"/>
        <family val="2"/>
      </rPr>
      <t>CHAPTER TWO: LIVE BIRTHS</t>
    </r>
  </si>
  <si>
    <r>
      <t xml:space="preserve"> الباب الأول : مؤشرات حيوية</t>
    </r>
    <r>
      <rPr>
        <b/>
        <sz val="11"/>
        <rFont val="PT Bold Heading"/>
        <charset val="178"/>
      </rPr>
      <t xml:space="preserve">
</t>
    </r>
    <r>
      <rPr>
        <b/>
        <sz val="16"/>
        <rFont val="Arial"/>
        <family val="2"/>
      </rPr>
      <t>CHAPTER ONE: VITAL INDICATORS</t>
    </r>
    <r>
      <rPr>
        <b/>
        <sz val="14"/>
        <rFont val="Arial Black"/>
        <family val="2"/>
      </rPr>
      <t xml:space="preserve"> </t>
    </r>
  </si>
  <si>
    <t>امراض الجهاز الهيكلي العضلي والنسيج الضام</t>
  </si>
  <si>
    <t>Table No (1)</t>
  </si>
  <si>
    <t>Table No (2)</t>
  </si>
  <si>
    <t>TABLE (3)</t>
  </si>
  <si>
    <t>جدول (3)</t>
  </si>
  <si>
    <t>Table (4)</t>
  </si>
  <si>
    <t>جدول (4)</t>
  </si>
  <si>
    <t>Table No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</si>
</sst>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0.0"/>
    <numFmt numFmtId="165" formatCode="#,##0_ ;\-#,##0\ "/>
    <numFmt numFmtId="166" formatCode="0_)"/>
    <numFmt numFmtId="167" formatCode="#,##0.0"/>
  </numFmts>
  <fonts count="44" x14ac:knownFonts="1">
    <font>
      <sz val="10"/>
      <name val="Arial"/>
      <charset val="178"/>
    </font>
    <font>
      <b/>
      <sz val="9"/>
      <name val="Arial Black"/>
      <family val="2"/>
    </font>
    <font>
      <b/>
      <sz val="10"/>
      <name val="Traditional Arabic"/>
      <family val="1"/>
    </font>
    <font>
      <b/>
      <sz val="11"/>
      <name val="PT Bold Heading"/>
      <charset val="178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  <charset val="178"/>
    </font>
    <font>
      <sz val="12"/>
      <name val="Courier New"/>
      <family val="3"/>
    </font>
    <font>
      <b/>
      <sz val="12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sz val="12"/>
      <name val="Times New Roman"/>
      <family val="1"/>
    </font>
    <font>
      <sz val="11"/>
      <name val="Arial"/>
      <family val="2"/>
    </font>
    <font>
      <b/>
      <sz val="11"/>
      <name val="Courier New"/>
      <family val="3"/>
    </font>
    <font>
      <b/>
      <sz val="10"/>
      <name val="Arial"/>
      <family val="2"/>
      <charset val="178"/>
    </font>
    <font>
      <b/>
      <sz val="9"/>
      <name val="Arial"/>
      <family val="2"/>
      <charset val="178"/>
    </font>
    <font>
      <b/>
      <sz val="8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Courier New"/>
      <family val="3"/>
    </font>
    <font>
      <sz val="10"/>
      <name val="Courier New"/>
      <family val="3"/>
    </font>
    <font>
      <sz val="8"/>
      <name val="Arial"/>
      <family val="2"/>
    </font>
    <font>
      <b/>
      <sz val="16"/>
      <name val="Arial"/>
      <family val="2"/>
    </font>
    <font>
      <b/>
      <sz val="10"/>
      <name val="Arabic Transparent"/>
      <charset val="178"/>
    </font>
    <font>
      <b/>
      <sz val="8"/>
      <name val="Arial"/>
      <family val="2"/>
      <charset val="178"/>
    </font>
    <font>
      <b/>
      <sz val="20"/>
      <name val="PT Bold Heading"/>
      <charset val="178"/>
    </font>
    <font>
      <b/>
      <sz val="14"/>
      <name val="Arial Black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indexed="63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ck">
        <color rgb="FF993366"/>
      </left>
      <right style="thick">
        <color rgb="FF993366"/>
      </right>
      <top style="thick">
        <color rgb="FF993366"/>
      </top>
      <bottom style="thick">
        <color rgb="FF993366"/>
      </bottom>
      <diagonal/>
    </border>
    <border>
      <left style="thick">
        <color rgb="FF993366"/>
      </left>
      <right/>
      <top style="thick">
        <color rgb="FF993366"/>
      </top>
      <bottom style="thick">
        <color rgb="FF993366"/>
      </bottom>
      <diagonal/>
    </border>
    <border>
      <left/>
      <right style="thick">
        <color rgb="FF993366"/>
      </right>
      <top style="thick">
        <color rgb="FF993366"/>
      </top>
      <bottom style="thick">
        <color rgb="FF99336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 diagonalDown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/>
      <right style="medium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 diagonalUp="1">
      <left style="medium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 diagonalDown="1">
      <left style="thick">
        <color theme="0"/>
      </left>
      <right style="thick">
        <color theme="0"/>
      </right>
      <top style="thin">
        <color indexed="64"/>
      </top>
      <bottom/>
      <diagonal style="thick">
        <color theme="0"/>
      </diagonal>
    </border>
    <border diagonalDown="1">
      <left style="thick">
        <color theme="0"/>
      </left>
      <right style="thick">
        <color theme="0"/>
      </right>
      <top/>
      <bottom style="thin">
        <color auto="1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n">
        <color indexed="64"/>
      </top>
      <bottom/>
      <diagonal style="thick">
        <color theme="0"/>
      </diagonal>
    </border>
    <border diagonalUp="1">
      <left style="thick">
        <color theme="0"/>
      </left>
      <right style="thick">
        <color theme="0"/>
      </right>
      <top/>
      <bottom style="thin">
        <color indexed="64"/>
      </bottom>
      <diagonal style="thick">
        <color theme="0"/>
      </diagonal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thick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 diagonalUp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Down="1"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>
      <left/>
      <right/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thick">
        <color theme="0"/>
      </left>
      <right/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thick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 diagonalDown="1">
      <left/>
      <right style="thick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thick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/>
      <right style="thick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 diagonalUp="1">
      <left style="thick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medium">
        <color theme="0"/>
      </right>
      <top style="thin">
        <color auto="1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thin">
        <color auto="1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thin">
        <color indexed="64"/>
      </bottom>
      <diagonal/>
    </border>
    <border diagonalDown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/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/>
      <top style="thin">
        <color auto="1"/>
      </top>
      <bottom style="thick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 diagonalDown="1">
      <left/>
      <right style="thick">
        <color theme="0"/>
      </right>
      <top style="thin">
        <color indexed="64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/>
      <top style="thin">
        <color indexed="64"/>
      </top>
      <bottom/>
      <diagonal style="thick">
        <color theme="0"/>
      </diagonal>
    </border>
    <border diagonalDown="1">
      <left/>
      <right style="thick">
        <color theme="0"/>
      </right>
      <top style="thick">
        <color theme="0"/>
      </top>
      <bottom style="thick">
        <color theme="0"/>
      </bottom>
      <diagonal style="thick">
        <color theme="0"/>
      </diagonal>
    </border>
    <border diagonalUp="1">
      <left style="thick">
        <color theme="0"/>
      </left>
      <right/>
      <top/>
      <bottom/>
      <diagonal style="thick">
        <color theme="0"/>
      </diagonal>
    </border>
    <border diagonalDown="1">
      <left/>
      <right style="thick">
        <color theme="0"/>
      </right>
      <top style="thick">
        <color theme="0"/>
      </top>
      <bottom style="thin">
        <color indexed="64"/>
      </bottom>
      <diagonal style="thick">
        <color theme="0"/>
      </diagonal>
    </border>
    <border diagonalUp="1">
      <left style="thick">
        <color theme="0"/>
      </left>
      <right/>
      <top/>
      <bottom style="thin">
        <color indexed="64"/>
      </bottom>
      <diagonal style="thick">
        <color theme="0"/>
      </diagonal>
    </border>
  </borders>
  <cellStyleXfs count="44">
    <xf numFmtId="0" fontId="0" fillId="0" borderId="0"/>
    <xf numFmtId="0" fontId="7" fillId="0" borderId="0" applyAlignment="0">
      <alignment horizontal="centerContinuous" vertical="center"/>
    </xf>
    <xf numFmtId="0" fontId="8" fillId="0" borderId="0" applyAlignment="0">
      <alignment horizontal="centerContinuous" vertical="center"/>
    </xf>
    <xf numFmtId="0" fontId="9" fillId="0" borderId="0">
      <alignment horizontal="left" vertical="center"/>
    </xf>
    <xf numFmtId="0" fontId="9" fillId="0" borderId="0"/>
    <xf numFmtId="0" fontId="10" fillId="0" borderId="0">
      <alignment horizontal="right" vertical="center"/>
    </xf>
    <xf numFmtId="1" fontId="5" fillId="2" borderId="1">
      <alignment horizontal="left" vertical="center" wrapText="1"/>
    </xf>
    <xf numFmtId="0" fontId="11" fillId="2" borderId="2" applyAlignment="0">
      <alignment horizontal="center" vertical="center"/>
    </xf>
    <xf numFmtId="0" fontId="12" fillId="2" borderId="2">
      <alignment horizontal="center" vertical="center" wrapText="1"/>
    </xf>
    <xf numFmtId="0" fontId="10" fillId="2" borderId="3">
      <alignment horizontal="right" vertical="center" wrapText="1"/>
    </xf>
    <xf numFmtId="0" fontId="13" fillId="0" borderId="4">
      <alignment horizontal="left" vertical="center"/>
    </xf>
    <xf numFmtId="0" fontId="13" fillId="2" borderId="5">
      <alignment horizontal="left" vertical="center" wrapText="1" indent="1"/>
    </xf>
    <xf numFmtId="0" fontId="13" fillId="0" borderId="5">
      <alignment horizontal="right" vertical="center" indent="1"/>
    </xf>
    <xf numFmtId="0" fontId="9" fillId="0" borderId="0">
      <alignment horizontal="left" vertical="center"/>
    </xf>
    <xf numFmtId="0" fontId="10" fillId="0" borderId="0">
      <alignment horizontal="right" vertical="center"/>
    </xf>
    <xf numFmtId="0" fontId="16" fillId="0" borderId="5">
      <alignment horizontal="right" vertical="center" indent="1"/>
    </xf>
    <xf numFmtId="0" fontId="10" fillId="2" borderId="5">
      <alignment horizontal="right" vertical="center" wrapText="1" indent="1" readingOrder="2"/>
    </xf>
    <xf numFmtId="0" fontId="7" fillId="0" borderId="0" applyAlignment="0">
      <alignment horizontal="centerContinuous" vertical="center"/>
    </xf>
    <xf numFmtId="0" fontId="7" fillId="0" borderId="0" applyAlignment="0">
      <alignment horizontal="centerContinuous" vertical="center"/>
    </xf>
    <xf numFmtId="0" fontId="8" fillId="0" borderId="0" applyAlignment="0">
      <alignment horizontal="centerContinuous" vertical="center"/>
    </xf>
    <xf numFmtId="0" fontId="8" fillId="0" borderId="0" applyAlignment="0">
      <alignment horizontal="centerContinuous" vertical="center"/>
    </xf>
    <xf numFmtId="0" fontId="10" fillId="2" borderId="3">
      <alignment horizontal="right" vertical="center" wrapText="1"/>
    </xf>
    <xf numFmtId="1" fontId="18" fillId="2" borderId="2">
      <alignment horizontal="center" vertical="center"/>
    </xf>
    <xf numFmtId="0" fontId="19" fillId="2" borderId="2">
      <alignment horizontal="center" vertical="center" wrapText="1"/>
    </xf>
    <xf numFmtId="0" fontId="9" fillId="0" borderId="0">
      <alignment horizontal="center" vertical="center" readingOrder="2"/>
    </xf>
    <xf numFmtId="0" fontId="20" fillId="0" borderId="0">
      <alignment horizontal="left" vertical="center"/>
    </xf>
    <xf numFmtId="0" fontId="9" fillId="0" borderId="0"/>
    <xf numFmtId="0" fontId="16" fillId="0" borderId="0">
      <alignment horizontal="right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10" fillId="2" borderId="5">
      <alignment horizontal="right" vertical="center" wrapText="1" indent="1" readingOrder="2"/>
    </xf>
    <xf numFmtId="0" fontId="13" fillId="0" borderId="6">
      <alignment horizontal="left" vertical="center"/>
    </xf>
    <xf numFmtId="0" fontId="26" fillId="0" borderId="0">
      <alignment horizontal="left" vertical="center"/>
    </xf>
    <xf numFmtId="43" fontId="37" fillId="0" borderId="0" applyFont="0" applyFill="0" applyBorder="0" applyAlignment="0" applyProtection="0"/>
    <xf numFmtId="0" fontId="9" fillId="0" borderId="0">
      <alignment horizontal="center" vertical="center" readingOrder="2"/>
    </xf>
    <xf numFmtId="0" fontId="9" fillId="0" borderId="0">
      <alignment horizontal="left" vertical="center"/>
    </xf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9" fontId="9" fillId="0" borderId="0" applyFont="0" applyFill="0" applyBorder="0" applyAlignment="0" applyProtection="0"/>
  </cellStyleXfs>
  <cellXfs count="849">
    <xf numFmtId="0" fontId="0" fillId="0" borderId="0" xfId="0"/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justify" readingOrder="2"/>
    </xf>
    <xf numFmtId="0" fontId="6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2" fontId="15" fillId="0" borderId="0" xfId="4" applyNumberFormat="1" applyFont="1" applyAlignment="1">
      <alignment horizontal="center" vertical="center"/>
    </xf>
    <xf numFmtId="0" fontId="15" fillId="3" borderId="0" xfId="11" applyFont="1" applyFill="1" applyBorder="1" applyAlignment="1">
      <alignment horizontal="center" vertical="center" wrapText="1"/>
    </xf>
    <xf numFmtId="164" fontId="6" fillId="0" borderId="0" xfId="15" applyNumberFormat="1" applyFont="1" applyBorder="1">
      <alignment horizontal="right" vertical="center" indent="1"/>
    </xf>
    <xf numFmtId="164" fontId="6" fillId="0" borderId="0" xfId="12" applyNumberFormat="1" applyFont="1" applyBorder="1">
      <alignment horizontal="right" vertical="center" indent="1"/>
    </xf>
    <xf numFmtId="164" fontId="15" fillId="0" borderId="0" xfId="12" applyNumberFormat="1" applyFont="1" applyBorder="1">
      <alignment horizontal="right" vertical="center" indent="1"/>
    </xf>
    <xf numFmtId="0" fontId="15" fillId="0" borderId="0" xfId="4" applyFont="1" applyAlignment="1">
      <alignment vertical="center" wrapText="1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31" applyFont="1" applyBorder="1">
      <alignment horizontal="left" vertical="center"/>
    </xf>
    <xf numFmtId="164" fontId="15" fillId="0" borderId="0" xfId="4" applyNumberFormat="1" applyFont="1" applyAlignment="1">
      <alignment vertical="center"/>
    </xf>
    <xf numFmtId="1" fontId="15" fillId="0" borderId="0" xfId="4" applyNumberFormat="1" applyFont="1" applyAlignment="1">
      <alignment vertical="center"/>
    </xf>
    <xf numFmtId="0" fontId="15" fillId="0" borderId="0" xfId="4" applyFont="1"/>
    <xf numFmtId="164" fontId="15" fillId="0" borderId="0" xfId="4" applyNumberFormat="1" applyFont="1"/>
    <xf numFmtId="0" fontId="27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17" applyFont="1" applyAlignment="1">
      <alignment vertical="center"/>
    </xf>
    <xf numFmtId="0" fontId="10" fillId="0" borderId="0" xfId="19" applyFont="1" applyAlignment="1">
      <alignment vertical="center"/>
    </xf>
    <xf numFmtId="0" fontId="6" fillId="0" borderId="0" xfId="0" applyFont="1"/>
    <xf numFmtId="0" fontId="30" fillId="0" borderId="0" xfId="0" applyFont="1" applyAlignment="1"/>
    <xf numFmtId="0" fontId="29" fillId="0" borderId="0" xfId="0" applyFont="1" applyAlignment="1"/>
    <xf numFmtId="0" fontId="9" fillId="0" borderId="0" xfId="0" applyFont="1"/>
    <xf numFmtId="0" fontId="22" fillId="0" borderId="0" xfId="0" applyFont="1"/>
    <xf numFmtId="0" fontId="32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1" fontId="24" fillId="4" borderId="25" xfId="22" applyFont="1" applyFill="1" applyBorder="1" applyAlignment="1">
      <alignment horizontal="left" vertical="center" wrapText="1" indent="1"/>
    </xf>
    <xf numFmtId="0" fontId="24" fillId="4" borderId="25" xfId="8" applyFont="1" applyFill="1" applyBorder="1">
      <alignment horizontal="center" vertical="center" wrapText="1"/>
    </xf>
    <xf numFmtId="1" fontId="24" fillId="4" borderId="25" xfId="22" applyFont="1" applyFill="1" applyBorder="1" applyAlignment="1">
      <alignment horizontal="center" vertical="center" wrapText="1"/>
    </xf>
    <xf numFmtId="0" fontId="24" fillId="4" borderId="25" xfId="8" applyFont="1" applyFill="1" applyBorder="1" applyAlignment="1">
      <alignment horizontal="center" vertical="center" wrapText="1"/>
    </xf>
    <xf numFmtId="1" fontId="33" fillId="5" borderId="14" xfId="22" applyFont="1" applyFill="1" applyBorder="1" applyAlignment="1">
      <alignment horizontal="center" vertical="center" wrapText="1"/>
    </xf>
    <xf numFmtId="0" fontId="33" fillId="5" borderId="15" xfId="11" applyFont="1" applyFill="1" applyBorder="1" applyAlignment="1">
      <alignment horizontal="center" vertical="center" wrapText="1"/>
    </xf>
    <xf numFmtId="1" fontId="33" fillId="5" borderId="15" xfId="22" applyFont="1" applyFill="1" applyBorder="1" applyAlignment="1">
      <alignment horizontal="center" vertical="center" wrapText="1"/>
    </xf>
    <xf numFmtId="1" fontId="31" fillId="5" borderId="14" xfId="22" applyFont="1" applyFill="1" applyBorder="1" applyAlignment="1">
      <alignment horizontal="center" vertical="center" wrapText="1"/>
    </xf>
    <xf numFmtId="1" fontId="31" fillId="5" borderId="15" xfId="22" applyFont="1" applyFill="1" applyBorder="1" applyAlignment="1">
      <alignment horizontal="center" vertical="center" wrapText="1"/>
    </xf>
    <xf numFmtId="1" fontId="31" fillId="4" borderId="15" xfId="22" applyFont="1" applyFill="1" applyBorder="1" applyAlignment="1">
      <alignment horizontal="center" vertical="center" wrapText="1"/>
    </xf>
    <xf numFmtId="1" fontId="33" fillId="4" borderId="15" xfId="22" applyFont="1" applyFill="1" applyBorder="1" applyAlignment="1">
      <alignment horizontal="center" vertical="center" wrapText="1"/>
    </xf>
    <xf numFmtId="0" fontId="33" fillId="4" borderId="15" xfId="11" applyFont="1" applyFill="1" applyBorder="1" applyAlignment="1">
      <alignment horizontal="center" vertical="center" wrapText="1"/>
    </xf>
    <xf numFmtId="0" fontId="33" fillId="4" borderId="16" xfId="11" applyFont="1" applyFill="1" applyBorder="1" applyAlignment="1">
      <alignment horizontal="center" vertical="center" wrapText="1"/>
    </xf>
    <xf numFmtId="0" fontId="6" fillId="4" borderId="28" xfId="8" applyFont="1" applyFill="1" applyBorder="1" applyAlignment="1">
      <alignment horizontal="center" wrapText="1"/>
    </xf>
    <xf numFmtId="0" fontId="15" fillId="5" borderId="0" xfId="4" applyFont="1" applyFill="1" applyAlignment="1">
      <alignment horizontal="center" vertical="center"/>
    </xf>
    <xf numFmtId="0" fontId="6" fillId="5" borderId="35" xfId="11" applyFont="1" applyFill="1" applyBorder="1" applyAlignment="1">
      <alignment horizontal="center" vertical="center" wrapText="1"/>
    </xf>
    <xf numFmtId="0" fontId="6" fillId="4" borderId="37" xfId="11" applyFont="1" applyFill="1" applyBorder="1" applyAlignment="1">
      <alignment horizontal="center" vertical="center" wrapText="1"/>
    </xf>
    <xf numFmtId="0" fontId="6" fillId="5" borderId="37" xfId="11" applyFont="1" applyFill="1" applyBorder="1" applyAlignment="1">
      <alignment horizontal="center" vertical="center" wrapText="1"/>
    </xf>
    <xf numFmtId="0" fontId="6" fillId="4" borderId="39" xfId="1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 readingOrder="2"/>
    </xf>
    <xf numFmtId="0" fontId="6" fillId="4" borderId="25" xfId="0" applyFont="1" applyFill="1" applyBorder="1" applyAlignment="1">
      <alignment horizontal="center" vertical="center" wrapText="1" readingOrder="1"/>
    </xf>
    <xf numFmtId="49" fontId="5" fillId="0" borderId="15" xfId="0" applyNumberFormat="1" applyFont="1" applyBorder="1" applyAlignment="1">
      <alignment horizontal="center" vertical="center" wrapText="1" readingOrder="1"/>
    </xf>
    <xf numFmtId="0" fontId="31" fillId="4" borderId="15" xfId="0" applyFont="1" applyFill="1" applyBorder="1" applyAlignment="1">
      <alignment horizontal="left" vertical="center" wrapText="1" indent="1"/>
    </xf>
    <xf numFmtId="0" fontId="5" fillId="4" borderId="15" xfId="0" applyFont="1" applyFill="1" applyBorder="1" applyAlignment="1">
      <alignment horizontal="center" vertical="top" wrapText="1" readingOrder="1"/>
    </xf>
    <xf numFmtId="49" fontId="5" fillId="4" borderId="15" xfId="0" applyNumberFormat="1" applyFont="1" applyFill="1" applyBorder="1" applyAlignment="1">
      <alignment horizontal="center" vertical="center" wrapText="1" readingOrder="1"/>
    </xf>
    <xf numFmtId="0" fontId="6" fillId="4" borderId="15" xfId="0" applyFont="1" applyFill="1" applyBorder="1" applyAlignment="1">
      <alignment horizontal="right" vertical="center" wrapText="1" indent="1" readingOrder="2"/>
    </xf>
    <xf numFmtId="49" fontId="5" fillId="4" borderId="16" xfId="0" applyNumberFormat="1" applyFont="1" applyFill="1" applyBorder="1" applyAlignment="1">
      <alignment horizontal="center" vertical="center" wrapText="1" readingOrder="1"/>
    </xf>
    <xf numFmtId="0" fontId="6" fillId="4" borderId="28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2" fillId="0" borderId="29" xfId="0" applyFont="1" applyBorder="1" applyAlignment="1">
      <alignment horizontal="center" vertical="center" wrapText="1" readingOrder="1"/>
    </xf>
    <xf numFmtId="0" fontId="2" fillId="0" borderId="29" xfId="0" applyFont="1" applyBorder="1" applyAlignment="1">
      <alignment vertical="center" wrapText="1" readingOrder="1"/>
    </xf>
    <xf numFmtId="0" fontId="2" fillId="4" borderId="15" xfId="0" applyFont="1" applyFill="1" applyBorder="1" applyAlignment="1">
      <alignment horizontal="center" vertical="center" wrapText="1" readingOrder="1"/>
    </xf>
    <xf numFmtId="49" fontId="2" fillId="4" borderId="15" xfId="0" applyNumberFormat="1" applyFont="1" applyFill="1" applyBorder="1" applyAlignment="1">
      <alignment vertical="center" wrapText="1" readingOrder="1"/>
    </xf>
    <xf numFmtId="0" fontId="5" fillId="4" borderId="15" xfId="0" applyFont="1" applyFill="1" applyBorder="1" applyAlignment="1">
      <alignment horizontal="center" vertical="center" wrapText="1" readingOrder="1"/>
    </xf>
    <xf numFmtId="0" fontId="5" fillId="4" borderId="16" xfId="0" applyFont="1" applyFill="1" applyBorder="1" applyAlignment="1">
      <alignment horizontal="center" vertical="center" wrapText="1" readingOrder="1"/>
    </xf>
    <xf numFmtId="0" fontId="9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0" applyFont="1"/>
    <xf numFmtId="0" fontId="23" fillId="0" borderId="0" xfId="0" applyFont="1" applyAlignment="1"/>
    <xf numFmtId="0" fontId="31" fillId="5" borderId="29" xfId="11" applyFont="1" applyFill="1" applyBorder="1" applyAlignment="1">
      <alignment horizontal="center" vertical="center" wrapText="1"/>
    </xf>
    <xf numFmtId="0" fontId="6" fillId="4" borderId="30" xfId="8" applyFont="1" applyFill="1" applyBorder="1" applyAlignment="1">
      <alignment horizontal="center" vertical="center" wrapText="1" readingOrder="1"/>
    </xf>
    <xf numFmtId="0" fontId="15" fillId="4" borderId="38" xfId="16" applyFont="1" applyFill="1" applyBorder="1" applyAlignment="1">
      <alignment horizontal="center" vertical="center" wrapText="1" readingOrder="2"/>
    </xf>
    <xf numFmtId="0" fontId="15" fillId="5" borderId="38" xfId="16" applyFont="1" applyFill="1" applyBorder="1" applyAlignment="1">
      <alignment horizontal="center" vertical="center" wrapText="1" readingOrder="2"/>
    </xf>
    <xf numFmtId="0" fontId="6" fillId="5" borderId="58" xfId="16" applyFont="1" applyFill="1" applyBorder="1" applyAlignment="1">
      <alignment horizontal="center" vertical="center" wrapText="1" readingOrder="2"/>
    </xf>
    <xf numFmtId="0" fontId="6" fillId="4" borderId="18" xfId="7" applyFont="1" applyFill="1" applyBorder="1" applyAlignment="1">
      <alignment horizontal="center" vertical="center"/>
    </xf>
    <xf numFmtId="0" fontId="19" fillId="4" borderId="20" xfId="7" applyFont="1" applyFill="1" applyBorder="1" applyAlignment="1">
      <alignment horizontal="center" vertical="center"/>
    </xf>
    <xf numFmtId="1" fontId="9" fillId="4" borderId="10" xfId="12" applyNumberFormat="1" applyFont="1" applyFill="1" applyBorder="1" applyAlignment="1">
      <alignment horizontal="right" vertical="center" indent="1"/>
    </xf>
    <xf numFmtId="1" fontId="9" fillId="5" borderId="10" xfId="12" applyNumberFormat="1" applyFont="1" applyFill="1" applyBorder="1" applyAlignment="1">
      <alignment horizontal="right" vertical="center" indent="1"/>
    </xf>
    <xf numFmtId="0" fontId="6" fillId="4" borderId="30" xfId="8" applyFont="1" applyFill="1" applyBorder="1">
      <alignment horizontal="center" vertical="center" wrapText="1"/>
    </xf>
    <xf numFmtId="0" fontId="15" fillId="5" borderId="15" xfId="11" applyFont="1" applyFill="1" applyBorder="1" applyAlignment="1">
      <alignment horizontal="center" vertical="center" wrapText="1" readingOrder="2"/>
    </xf>
    <xf numFmtId="0" fontId="15" fillId="4" borderId="15" xfId="11" applyFont="1" applyFill="1" applyBorder="1" applyAlignment="1">
      <alignment horizontal="center" vertical="center" wrapText="1" readingOrder="2"/>
    </xf>
    <xf numFmtId="0" fontId="15" fillId="4" borderId="16" xfId="11" applyFont="1" applyFill="1" applyBorder="1" applyAlignment="1">
      <alignment horizontal="center" vertical="center" wrapText="1" readingOrder="2"/>
    </xf>
    <xf numFmtId="0" fontId="10" fillId="0" borderId="0" xfId="2" applyFont="1" applyAlignment="1">
      <alignment vertical="center"/>
    </xf>
    <xf numFmtId="0" fontId="31" fillId="5" borderId="15" xfId="11" applyFont="1" applyFill="1" applyBorder="1" applyAlignment="1">
      <alignment horizontal="left" vertical="center" wrapText="1" indent="1"/>
    </xf>
    <xf numFmtId="0" fontId="31" fillId="4" borderId="15" xfId="11" applyFont="1" applyFill="1" applyBorder="1" applyAlignment="1">
      <alignment horizontal="left" vertical="center" wrapText="1" indent="1"/>
    </xf>
    <xf numFmtId="0" fontId="6" fillId="5" borderId="47" xfId="30" applyFont="1" applyFill="1" applyBorder="1" applyAlignment="1">
      <alignment horizontal="center" vertical="center" wrapText="1" readingOrder="2"/>
    </xf>
    <xf numFmtId="0" fontId="10" fillId="4" borderId="38" xfId="30" applyFont="1" applyFill="1" applyBorder="1" applyAlignment="1">
      <alignment horizontal="center" vertical="center" wrapText="1" readingOrder="2"/>
    </xf>
    <xf numFmtId="0" fontId="10" fillId="5" borderId="38" xfId="30" applyFont="1" applyFill="1" applyBorder="1" applyAlignment="1">
      <alignment horizontal="center" vertical="center" wrapText="1" readingOrder="2"/>
    </xf>
    <xf numFmtId="0" fontId="6" fillId="5" borderId="58" xfId="30" applyFont="1" applyFill="1" applyBorder="1" applyAlignment="1">
      <alignment horizontal="center" vertical="center" wrapText="1" readingOrder="2"/>
    </xf>
    <xf numFmtId="0" fontId="10" fillId="5" borderId="36" xfId="30" applyFont="1" applyFill="1" applyBorder="1" applyAlignment="1">
      <alignment horizontal="center" vertical="center" wrapText="1" readingOrder="2"/>
    </xf>
    <xf numFmtId="1" fontId="9" fillId="4" borderId="22" xfId="12" applyNumberFormat="1" applyFont="1" applyFill="1" applyBorder="1" applyAlignment="1">
      <alignment horizontal="right" vertical="center" indent="1"/>
    </xf>
    <xf numFmtId="0" fontId="10" fillId="4" borderId="40" xfId="30" applyFont="1" applyFill="1" applyBorder="1" applyAlignment="1">
      <alignment horizontal="center" vertical="center" wrapText="1" readingOrder="2"/>
    </xf>
    <xf numFmtId="0" fontId="6" fillId="5" borderId="29" xfId="30" applyFont="1" applyFill="1" applyBorder="1">
      <alignment horizontal="right" vertical="center" wrapText="1" indent="1" readingOrder="2"/>
    </xf>
    <xf numFmtId="0" fontId="31" fillId="5" borderId="29" xfId="11" applyFont="1" applyFill="1" applyBorder="1" applyAlignment="1">
      <alignment horizontal="left" vertical="center" wrapText="1" indent="1"/>
    </xf>
    <xf numFmtId="0" fontId="6" fillId="4" borderId="17" xfId="8" applyFont="1" applyFill="1" applyBorder="1">
      <alignment horizontal="center" vertical="center" wrapText="1"/>
    </xf>
    <xf numFmtId="0" fontId="6" fillId="4" borderId="25" xfId="8" applyFont="1" applyFill="1" applyBorder="1">
      <alignment horizontal="center" vertical="center" wrapText="1"/>
    </xf>
    <xf numFmtId="0" fontId="31" fillId="5" borderId="15" xfId="11" applyFont="1" applyFill="1" applyBorder="1" applyAlignment="1">
      <alignment horizontal="center" vertical="center" wrapText="1"/>
    </xf>
    <xf numFmtId="0" fontId="31" fillId="4" borderId="15" xfId="11" applyFont="1" applyFill="1" applyBorder="1" applyAlignment="1">
      <alignment horizontal="center" vertical="center" wrapText="1"/>
    </xf>
    <xf numFmtId="0" fontId="31" fillId="4" borderId="16" xfId="11" applyFont="1" applyFill="1" applyBorder="1" applyAlignment="1">
      <alignment horizontal="center" vertical="center" wrapText="1"/>
    </xf>
    <xf numFmtId="0" fontId="6" fillId="4" borderId="30" xfId="7" applyFont="1" applyFill="1" applyBorder="1" applyAlignment="1">
      <alignment horizontal="center" vertical="center" wrapText="1"/>
    </xf>
    <xf numFmtId="0" fontId="9" fillId="0" borderId="0" xfId="0" applyFont="1" applyBorder="1"/>
    <xf numFmtId="0" fontId="6" fillId="4" borderId="17" xfId="7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readingOrder="1"/>
    </xf>
    <xf numFmtId="0" fontId="35" fillId="4" borderId="7" xfId="0" applyFont="1" applyFill="1" applyBorder="1" applyAlignment="1">
      <alignment horizontal="center" vertical="top" wrapText="1" readingOrder="1"/>
    </xf>
    <xf numFmtId="0" fontId="10" fillId="0" borderId="0" xfId="19" applyFont="1" applyAlignment="1"/>
    <xf numFmtId="0" fontId="14" fillId="0" borderId="0" xfId="17" applyFont="1" applyAlignment="1"/>
    <xf numFmtId="1" fontId="6" fillId="0" borderId="29" xfId="12" applyNumberFormat="1" applyFont="1" applyBorder="1">
      <alignment horizontal="right" vertical="center" indent="1"/>
    </xf>
    <xf numFmtId="1" fontId="6" fillId="4" borderId="15" xfId="12" applyNumberFormat="1" applyFont="1" applyFill="1" applyBorder="1">
      <alignment horizontal="right" vertical="center" indent="1"/>
    </xf>
    <xf numFmtId="0" fontId="9" fillId="4" borderId="0" xfId="0" applyFont="1" applyFill="1"/>
    <xf numFmtId="164" fontId="6" fillId="4" borderId="15" xfId="15" applyNumberFormat="1" applyFont="1" applyFill="1" applyBorder="1">
      <alignment horizontal="right" vertical="center" indent="1"/>
    </xf>
    <xf numFmtId="164" fontId="6" fillId="4" borderId="15" xfId="12" applyNumberFormat="1" applyFont="1" applyFill="1" applyBorder="1">
      <alignment horizontal="right" vertical="center" indent="1"/>
    </xf>
    <xf numFmtId="164" fontId="6" fillId="5" borderId="15" xfId="15" applyNumberFormat="1" applyFont="1" applyFill="1" applyBorder="1">
      <alignment horizontal="right" vertical="center" indent="1"/>
    </xf>
    <xf numFmtId="164" fontId="6" fillId="5" borderId="15" xfId="12" applyNumberFormat="1" applyFont="1" applyFill="1" applyBorder="1">
      <alignment horizontal="right" vertical="center" indent="1"/>
    </xf>
    <xf numFmtId="164" fontId="6" fillId="4" borderId="16" xfId="15" applyNumberFormat="1" applyFont="1" applyFill="1" applyBorder="1">
      <alignment horizontal="right" vertical="center" indent="1"/>
    </xf>
    <xf numFmtId="164" fontId="6" fillId="4" borderId="16" xfId="12" applyNumberFormat="1" applyFont="1" applyFill="1" applyBorder="1">
      <alignment horizontal="right" vertical="center" indent="1"/>
    </xf>
    <xf numFmtId="0" fontId="15" fillId="0" borderId="0" xfId="0" applyFont="1" applyAlignment="1">
      <alignment vertical="center" wrapText="1"/>
    </xf>
    <xf numFmtId="0" fontId="9" fillId="0" borderId="0" xfId="4" applyFont="1"/>
    <xf numFmtId="0" fontId="9" fillId="0" borderId="0" xfId="4" applyFont="1" applyBorder="1"/>
    <xf numFmtId="0" fontId="6" fillId="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22" fillId="0" borderId="0" xfId="4" applyFont="1" applyAlignment="1">
      <alignment vertical="center" wrapText="1"/>
    </xf>
    <xf numFmtId="0" fontId="22" fillId="0" borderId="0" xfId="4" applyFont="1" applyAlignment="1">
      <alignment vertical="center"/>
    </xf>
    <xf numFmtId="0" fontId="25" fillId="4" borderId="0" xfId="7" applyFont="1" applyFill="1" applyBorder="1" applyAlignment="1">
      <alignment horizontal="center" vertical="center"/>
    </xf>
    <xf numFmtId="0" fontId="24" fillId="4" borderId="0" xfId="7" applyFont="1" applyFill="1" applyBorder="1" applyAlignment="1">
      <alignment horizontal="center" vertical="center"/>
    </xf>
    <xf numFmtId="0" fontId="6" fillId="4" borderId="0" xfId="7" applyFont="1" applyFill="1" applyBorder="1" applyAlignment="1">
      <alignment horizontal="center" vertical="center"/>
    </xf>
    <xf numFmtId="0" fontId="15" fillId="5" borderId="15" xfId="30" applyFont="1" applyFill="1" applyBorder="1" applyAlignment="1">
      <alignment horizontal="center" vertical="center" wrapText="1" readingOrder="2"/>
    </xf>
    <xf numFmtId="0" fontId="15" fillId="4" borderId="15" xfId="30" applyFont="1" applyFill="1" applyBorder="1" applyAlignment="1">
      <alignment horizontal="center" vertical="center" wrapText="1" readingOrder="2"/>
    </xf>
    <xf numFmtId="0" fontId="6" fillId="5" borderId="48" xfId="11" applyFont="1" applyFill="1" applyBorder="1" applyAlignment="1">
      <alignment horizontal="center" vertical="center" wrapText="1"/>
    </xf>
    <xf numFmtId="165" fontId="9" fillId="4" borderId="15" xfId="12" applyNumberFormat="1" applyFont="1" applyFill="1" applyBorder="1">
      <alignment horizontal="right" vertical="center" indent="1"/>
    </xf>
    <xf numFmtId="165" fontId="6" fillId="0" borderId="29" xfId="12" applyNumberFormat="1" applyFont="1" applyBorder="1">
      <alignment horizontal="right" vertical="center" indent="1"/>
    </xf>
    <xf numFmtId="165" fontId="9" fillId="0" borderId="29" xfId="12" applyNumberFormat="1" applyFont="1" applyBorder="1">
      <alignment horizontal="right" vertical="center" indent="1"/>
    </xf>
    <xf numFmtId="165" fontId="6" fillId="4" borderId="17" xfId="7" applyNumberFormat="1" applyFont="1" applyFill="1" applyBorder="1" applyAlignment="1">
      <alignment horizontal="right" vertical="center" indent="1"/>
    </xf>
    <xf numFmtId="165" fontId="6" fillId="4" borderId="10" xfId="15" applyNumberFormat="1" applyFont="1" applyFill="1" applyBorder="1" applyAlignment="1">
      <alignment horizontal="right" vertical="center" indent="1"/>
    </xf>
    <xf numFmtId="165" fontId="9" fillId="4" borderId="10" xfId="12" applyNumberFormat="1" applyFont="1" applyFill="1" applyBorder="1" applyAlignment="1">
      <alignment horizontal="right" vertical="center" indent="1"/>
    </xf>
    <xf numFmtId="165" fontId="9" fillId="5" borderId="10" xfId="12" applyNumberFormat="1" applyFont="1" applyFill="1" applyBorder="1" applyAlignment="1">
      <alignment horizontal="right" vertical="center" indent="1"/>
    </xf>
    <xf numFmtId="165" fontId="6" fillId="4" borderId="10" xfId="7" applyNumberFormat="1" applyFont="1" applyFill="1" applyBorder="1" applyAlignment="1">
      <alignment horizontal="right" vertical="center" indent="1"/>
    </xf>
    <xf numFmtId="165" fontId="6" fillId="5" borderId="13" xfId="15" applyNumberFormat="1" applyFont="1" applyFill="1" applyBorder="1" applyAlignment="1">
      <alignment horizontal="right" vertical="center" indent="1"/>
    </xf>
    <xf numFmtId="165" fontId="9" fillId="5" borderId="13" xfId="12" applyNumberFormat="1" applyFont="1" applyFill="1" applyBorder="1" applyAlignment="1">
      <alignment horizontal="right" vertical="center" indent="1"/>
    </xf>
    <xf numFmtId="165" fontId="15" fillId="0" borderId="0" xfId="0" applyNumberFormat="1" applyFont="1" applyAlignment="1">
      <alignment vertical="center"/>
    </xf>
    <xf numFmtId="0" fontId="31" fillId="5" borderId="15" xfId="11" applyFont="1" applyFill="1" applyBorder="1" applyAlignment="1">
      <alignment horizontal="center" vertical="center" wrapText="1"/>
    </xf>
    <xf numFmtId="0" fontId="6" fillId="5" borderId="15" xfId="30" applyFont="1" applyFill="1" applyBorder="1">
      <alignment horizontal="right" vertical="center" wrapText="1" indent="1" readingOrder="2"/>
    </xf>
    <xf numFmtId="0" fontId="6" fillId="4" borderId="15" xfId="30" applyFont="1" applyFill="1" applyBorder="1">
      <alignment horizontal="right" vertical="center" wrapText="1" indent="1" readingOrder="2"/>
    </xf>
    <xf numFmtId="0" fontId="6" fillId="5" borderId="15" xfId="30" applyFont="1" applyFill="1" applyBorder="1">
      <alignment horizontal="right" vertical="center" wrapText="1" indent="1" readingOrder="2"/>
    </xf>
    <xf numFmtId="0" fontId="6" fillId="4" borderId="15" xfId="30" applyFont="1" applyFill="1" applyBorder="1">
      <alignment horizontal="right" vertical="center" wrapText="1" indent="1" readingOrder="2"/>
    </xf>
    <xf numFmtId="0" fontId="6" fillId="4" borderId="16" xfId="30" applyFont="1" applyFill="1" applyBorder="1">
      <alignment horizontal="right" vertical="center" wrapText="1" indent="1" readingOrder="2"/>
    </xf>
    <xf numFmtId="0" fontId="6" fillId="4" borderId="20" xfId="8" applyFont="1" applyFill="1" applyBorder="1">
      <alignment horizontal="center" vertical="center" wrapText="1"/>
    </xf>
    <xf numFmtId="0" fontId="15" fillId="5" borderId="47" xfId="16" applyFont="1" applyFill="1" applyBorder="1" applyAlignment="1">
      <alignment horizontal="center" vertical="center" wrapText="1" readingOrder="2"/>
    </xf>
    <xf numFmtId="165" fontId="6" fillId="5" borderId="46" xfId="15" applyNumberFormat="1" applyFont="1" applyFill="1" applyBorder="1" applyAlignment="1">
      <alignment horizontal="right" vertical="center" indent="1"/>
    </xf>
    <xf numFmtId="165" fontId="9" fillId="5" borderId="46" xfId="12" applyNumberFormat="1" applyFont="1" applyFill="1" applyBorder="1" applyAlignment="1">
      <alignment horizontal="right" vertical="center" indent="1"/>
    </xf>
    <xf numFmtId="0" fontId="15" fillId="4" borderId="38" xfId="30" applyFont="1" applyFill="1" applyBorder="1" applyAlignment="1">
      <alignment horizontal="center" vertical="center" wrapText="1" readingOrder="2"/>
    </xf>
    <xf numFmtId="0" fontId="15" fillId="5" borderId="38" xfId="30" applyFont="1" applyFill="1" applyBorder="1" applyAlignment="1">
      <alignment horizontal="center" vertical="center" wrapText="1" readingOrder="2"/>
    </xf>
    <xf numFmtId="0" fontId="15" fillId="5" borderId="58" xfId="30" applyFont="1" applyFill="1" applyBorder="1" applyAlignment="1">
      <alignment horizontal="center" vertical="center" wrapText="1" readingOrder="2"/>
    </xf>
    <xf numFmtId="0" fontId="6" fillId="4" borderId="15" xfId="11" applyFont="1" applyFill="1" applyBorder="1" applyAlignment="1">
      <alignment horizontal="center" vertical="center" wrapText="1"/>
    </xf>
    <xf numFmtId="0" fontId="6" fillId="5" borderId="15" xfId="11" applyFont="1" applyFill="1" applyBorder="1" applyAlignment="1">
      <alignment horizontal="center" vertical="center" wrapText="1"/>
    </xf>
    <xf numFmtId="0" fontId="6" fillId="4" borderId="25" xfId="8" applyFont="1" applyFill="1" applyBorder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15" xfId="11" applyFont="1" applyFill="1" applyBorder="1" applyAlignment="1">
      <alignment horizontal="center" vertical="center" wrapText="1" readingOrder="1"/>
    </xf>
    <xf numFmtId="0" fontId="6" fillId="5" borderId="15" xfId="11" applyFont="1" applyFill="1" applyBorder="1" applyAlignment="1">
      <alignment horizontal="center" vertical="center" wrapText="1" readingOrder="1"/>
    </xf>
    <xf numFmtId="0" fontId="6" fillId="4" borderId="16" xfId="11" applyFont="1" applyFill="1" applyBorder="1" applyAlignment="1">
      <alignment horizontal="center" vertical="center" wrapText="1" readingOrder="1"/>
    </xf>
    <xf numFmtId="0" fontId="19" fillId="4" borderId="15" xfId="11" applyFont="1" applyFill="1" applyBorder="1" applyAlignment="1">
      <alignment horizontal="left" vertical="center" wrapText="1" indent="1" readingOrder="1"/>
    </xf>
    <xf numFmtId="0" fontId="19" fillId="4" borderId="16" xfId="11" applyFont="1" applyFill="1" applyBorder="1" applyAlignment="1">
      <alignment horizontal="left" vertical="center" wrapText="1" indent="1" readingOrder="1"/>
    </xf>
    <xf numFmtId="0" fontId="19" fillId="5" borderId="29" xfId="11" applyFont="1" applyFill="1" applyBorder="1" applyAlignment="1">
      <alignment horizontal="left" vertical="center" wrapText="1" indent="1" readingOrder="1"/>
    </xf>
    <xf numFmtId="0" fontId="19" fillId="5" borderId="48" xfId="11" applyFont="1" applyFill="1" applyBorder="1" applyAlignment="1">
      <alignment horizontal="center" vertical="center" wrapText="1"/>
    </xf>
    <xf numFmtId="0" fontId="6" fillId="5" borderId="57" xfId="11" applyFont="1" applyFill="1" applyBorder="1" applyAlignment="1">
      <alignment horizontal="center" vertical="center" wrapText="1"/>
    </xf>
    <xf numFmtId="0" fontId="6" fillId="4" borderId="20" xfId="7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 wrapText="1" readingOrder="2"/>
    </xf>
    <xf numFmtId="0" fontId="15" fillId="0" borderId="42" xfId="0" applyFont="1" applyBorder="1" applyAlignment="1">
      <alignment horizontal="center" vertical="center" wrapText="1" readingOrder="2"/>
    </xf>
    <xf numFmtId="0" fontId="15" fillId="4" borderId="44" xfId="0" applyFont="1" applyFill="1" applyBorder="1" applyAlignment="1">
      <alignment horizontal="center" vertical="center" wrapText="1" readingOrder="2"/>
    </xf>
    <xf numFmtId="0" fontId="15" fillId="4" borderId="15" xfId="0" applyFont="1" applyFill="1" applyBorder="1" applyAlignment="1">
      <alignment horizontal="center" vertical="center" wrapText="1" readingOrder="2"/>
    </xf>
    <xf numFmtId="0" fontId="15" fillId="0" borderId="15" xfId="0" applyFont="1" applyBorder="1" applyAlignment="1">
      <alignment horizontal="center" vertical="center" wrapText="1" readingOrder="2"/>
    </xf>
    <xf numFmtId="0" fontId="15" fillId="4" borderId="16" xfId="0" applyFont="1" applyFill="1" applyBorder="1" applyAlignment="1">
      <alignment horizontal="center" vertical="center" wrapText="1" readingOrder="2"/>
    </xf>
    <xf numFmtId="0" fontId="15" fillId="5" borderId="36" xfId="11" applyFont="1" applyFill="1" applyBorder="1" applyAlignment="1">
      <alignment horizontal="center" vertical="center" wrapText="1" readingOrder="2"/>
    </xf>
    <xf numFmtId="0" fontId="15" fillId="4" borderId="38" xfId="11" applyFont="1" applyFill="1" applyBorder="1" applyAlignment="1">
      <alignment horizontal="center" vertical="center" wrapText="1" readingOrder="2"/>
    </xf>
    <xf numFmtId="0" fontId="15" fillId="5" borderId="38" xfId="11" applyFont="1" applyFill="1" applyBorder="1" applyAlignment="1">
      <alignment horizontal="center" vertical="center" wrapText="1" readingOrder="2"/>
    </xf>
    <xf numFmtId="0" fontId="15" fillId="4" borderId="40" xfId="11" applyFont="1" applyFill="1" applyBorder="1" applyAlignment="1">
      <alignment horizontal="center" vertical="center" wrapText="1" readingOrder="2"/>
    </xf>
    <xf numFmtId="2" fontId="9" fillId="5" borderId="14" xfId="4" applyNumberFormat="1" applyFont="1" applyFill="1" applyBorder="1" applyAlignment="1">
      <alignment horizontal="right" vertical="center" indent="1"/>
    </xf>
    <xf numFmtId="2" fontId="9" fillId="5" borderId="15" xfId="4" applyNumberFormat="1" applyFont="1" applyFill="1" applyBorder="1" applyAlignment="1">
      <alignment horizontal="right" vertical="center" indent="1"/>
    </xf>
    <xf numFmtId="2" fontId="6" fillId="5" borderId="15" xfId="4" applyNumberFormat="1" applyFont="1" applyFill="1" applyBorder="1" applyAlignment="1">
      <alignment horizontal="right" vertical="center" indent="1"/>
    </xf>
    <xf numFmtId="2" fontId="9" fillId="4" borderId="15" xfId="4" applyNumberFormat="1" applyFont="1" applyFill="1" applyBorder="1" applyAlignment="1">
      <alignment horizontal="right" vertical="center" indent="1"/>
    </xf>
    <xf numFmtId="2" fontId="6" fillId="4" borderId="15" xfId="4" applyNumberFormat="1" applyFont="1" applyFill="1" applyBorder="1" applyAlignment="1">
      <alignment horizontal="right" vertical="center" indent="1"/>
    </xf>
    <xf numFmtId="2" fontId="6" fillId="4" borderId="16" xfId="4" applyNumberFormat="1" applyFont="1" applyFill="1" applyBorder="1" applyAlignment="1">
      <alignment horizontal="right" vertical="center" indent="1"/>
    </xf>
    <xf numFmtId="2" fontId="22" fillId="5" borderId="14" xfId="11" applyNumberFormat="1" applyFont="1" applyFill="1" applyBorder="1" applyAlignment="1">
      <alignment horizontal="right" vertical="center" indent="1"/>
    </xf>
    <xf numFmtId="2" fontId="22" fillId="5" borderId="15" xfId="11" applyNumberFormat="1" applyFont="1" applyFill="1" applyBorder="1" applyAlignment="1">
      <alignment horizontal="right" vertical="center" indent="1"/>
    </xf>
    <xf numFmtId="2" fontId="15" fillId="5" borderId="15" xfId="11" applyNumberFormat="1" applyFont="1" applyFill="1" applyBorder="1" applyAlignment="1">
      <alignment horizontal="right" vertical="center" indent="1"/>
    </xf>
    <xf numFmtId="2" fontId="22" fillId="4" borderId="15" xfId="11" applyNumberFormat="1" applyFont="1" applyFill="1" applyBorder="1" applyAlignment="1">
      <alignment horizontal="right" vertical="center" indent="1"/>
    </xf>
    <xf numFmtId="2" fontId="15" fillId="4" borderId="15" xfId="11" applyNumberFormat="1" applyFont="1" applyFill="1" applyBorder="1" applyAlignment="1">
      <alignment horizontal="right" vertical="center" indent="1"/>
    </xf>
    <xf numFmtId="2" fontId="15" fillId="4" borderId="16" xfId="11" applyNumberFormat="1" applyFont="1" applyFill="1" applyBorder="1" applyAlignment="1">
      <alignment horizontal="right" vertical="center" indent="1"/>
    </xf>
    <xf numFmtId="0" fontId="6" fillId="4" borderId="15" xfId="0" applyFont="1" applyFill="1" applyBorder="1" applyAlignment="1">
      <alignment horizontal="right" vertical="center" indent="1"/>
    </xf>
    <xf numFmtId="0" fontId="9" fillId="4" borderId="15" xfId="0" applyFont="1" applyFill="1" applyBorder="1" applyAlignment="1">
      <alignment horizontal="right" vertical="center" indent="1"/>
    </xf>
    <xf numFmtId="0" fontId="6" fillId="0" borderId="15" xfId="0" applyFont="1" applyBorder="1" applyAlignment="1">
      <alignment horizontal="right" vertical="center" indent="1"/>
    </xf>
    <xf numFmtId="0" fontId="9" fillId="0" borderId="15" xfId="0" applyFont="1" applyBorder="1" applyAlignment="1">
      <alignment horizontal="right" vertical="center" indent="1"/>
    </xf>
    <xf numFmtId="0" fontId="6" fillId="4" borderId="16" xfId="0" applyFont="1" applyFill="1" applyBorder="1" applyAlignment="1">
      <alignment horizontal="right" vertical="center" indent="1"/>
    </xf>
    <xf numFmtId="0" fontId="9" fillId="4" borderId="16" xfId="0" applyFont="1" applyFill="1" applyBorder="1" applyAlignment="1">
      <alignment horizontal="right" vertical="center" indent="1"/>
    </xf>
    <xf numFmtId="164" fontId="6" fillId="4" borderId="15" xfId="0" applyNumberFormat="1" applyFont="1" applyFill="1" applyBorder="1" applyAlignment="1">
      <alignment horizontal="right" vertical="center" indent="1"/>
    </xf>
    <xf numFmtId="164" fontId="9" fillId="4" borderId="15" xfId="0" applyNumberFormat="1" applyFont="1" applyFill="1" applyBorder="1" applyAlignment="1">
      <alignment horizontal="right" vertical="center" indent="1"/>
    </xf>
    <xf numFmtId="164" fontId="6" fillId="0" borderId="15" xfId="0" applyNumberFormat="1" applyFont="1" applyBorder="1" applyAlignment="1">
      <alignment horizontal="right" vertical="center" indent="1"/>
    </xf>
    <xf numFmtId="164" fontId="9" fillId="0" borderId="15" xfId="0" applyNumberFormat="1" applyFont="1" applyBorder="1" applyAlignment="1">
      <alignment horizontal="right" vertical="center" indent="1"/>
    </xf>
    <xf numFmtId="164" fontId="6" fillId="4" borderId="16" xfId="0" applyNumberFormat="1" applyFont="1" applyFill="1" applyBorder="1" applyAlignment="1">
      <alignment horizontal="right" vertical="center" indent="1"/>
    </xf>
    <xf numFmtId="164" fontId="9" fillId="4" borderId="16" xfId="0" applyNumberFormat="1" applyFont="1" applyFill="1" applyBorder="1" applyAlignment="1">
      <alignment horizontal="right" vertical="center" indent="1"/>
    </xf>
    <xf numFmtId="3" fontId="9" fillId="4" borderId="15" xfId="0" applyNumberFormat="1" applyFont="1" applyFill="1" applyBorder="1" applyAlignment="1">
      <alignment horizontal="right" vertical="center" indent="1"/>
    </xf>
    <xf numFmtId="3" fontId="9" fillId="0" borderId="15" xfId="0" applyNumberFormat="1" applyFont="1" applyBorder="1" applyAlignment="1">
      <alignment horizontal="right" vertical="center" indent="1"/>
    </xf>
    <xf numFmtId="3" fontId="9" fillId="4" borderId="16" xfId="0" applyNumberFormat="1" applyFont="1" applyFill="1" applyBorder="1" applyAlignment="1">
      <alignment horizontal="right" vertical="center" indent="1"/>
    </xf>
    <xf numFmtId="3" fontId="6" fillId="5" borderId="11" xfId="12" applyNumberFormat="1" applyFont="1" applyFill="1" applyBorder="1" applyAlignment="1">
      <alignment horizontal="right" vertical="center" indent="1"/>
    </xf>
    <xf numFmtId="3" fontId="9" fillId="5" borderId="11" xfId="12" applyNumberFormat="1" applyFont="1" applyFill="1" applyBorder="1" applyAlignment="1">
      <alignment horizontal="right" vertical="center" indent="1"/>
    </xf>
    <xf numFmtId="3" fontId="6" fillId="4" borderId="10" xfId="12" applyNumberFormat="1" applyFont="1" applyFill="1" applyBorder="1" applyAlignment="1">
      <alignment horizontal="right" vertical="center" indent="1"/>
    </xf>
    <xf numFmtId="3" fontId="9" fillId="4" borderId="10" xfId="12" applyNumberFormat="1" applyFont="1" applyFill="1" applyBorder="1" applyAlignment="1">
      <alignment horizontal="right" vertical="center" indent="1"/>
    </xf>
    <xf numFmtId="3" fontId="6" fillId="5" borderId="10" xfId="12" applyNumberFormat="1" applyFont="1" applyFill="1" applyBorder="1" applyAlignment="1">
      <alignment horizontal="right" vertical="center" indent="1"/>
    </xf>
    <xf numFmtId="3" fontId="9" fillId="5" borderId="10" xfId="12" applyNumberFormat="1" applyFont="1" applyFill="1" applyBorder="1" applyAlignment="1">
      <alignment horizontal="right" vertical="center" indent="1"/>
    </xf>
    <xf numFmtId="3" fontId="6" fillId="4" borderId="22" xfId="12" applyNumberFormat="1" applyFont="1" applyFill="1" applyBorder="1" applyAlignment="1">
      <alignment horizontal="right" vertical="center" indent="1"/>
    </xf>
    <xf numFmtId="3" fontId="9" fillId="4" borderId="22" xfId="12" applyNumberFormat="1" applyFont="1" applyFill="1" applyBorder="1" applyAlignment="1">
      <alignment horizontal="right" vertical="center" indent="1"/>
    </xf>
    <xf numFmtId="164" fontId="6" fillId="5" borderId="11" xfId="12" applyNumberFormat="1" applyFont="1" applyFill="1" applyBorder="1" applyAlignment="1">
      <alignment horizontal="right" vertical="center" indent="1"/>
    </xf>
    <xf numFmtId="164" fontId="6" fillId="4" borderId="10" xfId="12" applyNumberFormat="1" applyFont="1" applyFill="1" applyBorder="1" applyAlignment="1">
      <alignment horizontal="right" vertical="center" indent="1"/>
    </xf>
    <xf numFmtId="1" fontId="6" fillId="4" borderId="10" xfId="12" applyNumberFormat="1" applyFont="1" applyFill="1" applyBorder="1" applyAlignment="1">
      <alignment horizontal="right" vertical="center" indent="1"/>
    </xf>
    <xf numFmtId="164" fontId="6" fillId="5" borderId="10" xfId="12" applyNumberFormat="1" applyFont="1" applyFill="1" applyBorder="1" applyAlignment="1">
      <alignment horizontal="right" vertical="center" indent="1"/>
    </xf>
    <xf numFmtId="1" fontId="6" fillId="5" borderId="10" xfId="12" applyNumberFormat="1" applyFont="1" applyFill="1" applyBorder="1" applyAlignment="1">
      <alignment horizontal="right" vertical="center" indent="1"/>
    </xf>
    <xf numFmtId="164" fontId="6" fillId="4" borderId="22" xfId="12" applyNumberFormat="1" applyFont="1" applyFill="1" applyBorder="1" applyAlignment="1">
      <alignment horizontal="right" vertical="center" indent="1"/>
    </xf>
    <xf numFmtId="1" fontId="6" fillId="4" borderId="22" xfId="12" applyNumberFormat="1" applyFont="1" applyFill="1" applyBorder="1" applyAlignment="1">
      <alignment horizontal="right" vertical="center" indent="1"/>
    </xf>
    <xf numFmtId="3" fontId="9" fillId="5" borderId="46" xfId="12" applyNumberFormat="1" applyFont="1" applyFill="1" applyBorder="1" applyAlignment="1">
      <alignment horizontal="right" vertical="center" indent="1"/>
    </xf>
    <xf numFmtId="3" fontId="9" fillId="5" borderId="13" xfId="12" applyNumberFormat="1" applyFont="1" applyFill="1" applyBorder="1" applyAlignment="1">
      <alignment horizontal="right" vertical="center" indent="1"/>
    </xf>
    <xf numFmtId="3" fontId="6" fillId="5" borderId="29" xfId="15" applyNumberFormat="1" applyFont="1" applyFill="1" applyBorder="1" applyAlignment="1">
      <alignment horizontal="right" vertical="center" indent="1"/>
    </xf>
    <xf numFmtId="3" fontId="9" fillId="5" borderId="29" xfId="12" applyNumberFormat="1" applyFont="1" applyFill="1" applyBorder="1" applyAlignment="1">
      <alignment horizontal="right" vertical="center" indent="1"/>
    </xf>
    <xf numFmtId="3" fontId="9" fillId="5" borderId="15" xfId="12" applyNumberFormat="1" applyFont="1" applyFill="1" applyBorder="1" applyAlignment="1">
      <alignment horizontal="right" vertical="center" indent="1"/>
    </xf>
    <xf numFmtId="3" fontId="6" fillId="4" borderId="29" xfId="15" applyNumberFormat="1" applyFont="1" applyFill="1" applyBorder="1" applyAlignment="1">
      <alignment horizontal="right" vertical="center" indent="1"/>
    </xf>
    <xf numFmtId="3" fontId="6" fillId="4" borderId="16" xfId="15" applyNumberFormat="1" applyFont="1" applyFill="1" applyBorder="1" applyAlignment="1">
      <alignment horizontal="right" vertical="center" indent="1"/>
    </xf>
    <xf numFmtId="3" fontId="6" fillId="4" borderId="10" xfId="15" applyNumberFormat="1" applyFont="1" applyFill="1" applyBorder="1" applyAlignment="1">
      <alignment horizontal="right" vertical="center" indent="1"/>
    </xf>
    <xf numFmtId="3" fontId="6" fillId="5" borderId="46" xfId="15" applyNumberFormat="1" applyFont="1" applyFill="1" applyBorder="1" applyAlignment="1">
      <alignment horizontal="right" vertical="center" indent="1"/>
    </xf>
    <xf numFmtId="3" fontId="6" fillId="5" borderId="13" xfId="15" applyNumberFormat="1" applyFont="1" applyFill="1" applyBorder="1" applyAlignment="1">
      <alignment horizontal="right" vertical="center" indent="1"/>
    </xf>
    <xf numFmtId="3" fontId="24" fillId="4" borderId="17" xfId="7" applyNumberFormat="1" applyFont="1" applyFill="1" applyBorder="1" applyAlignment="1">
      <alignment horizontal="right" vertical="center" indent="1"/>
    </xf>
    <xf numFmtId="3" fontId="9" fillId="4" borderId="15" xfId="15" applyNumberFormat="1" applyFont="1" applyFill="1" applyBorder="1" applyAlignment="1">
      <alignment horizontal="right" vertical="center" indent="1"/>
    </xf>
    <xf numFmtId="3" fontId="9" fillId="4" borderId="15" xfId="12" applyNumberFormat="1" applyFont="1" applyFill="1" applyBorder="1" applyAlignment="1">
      <alignment horizontal="right" vertical="center" indent="1"/>
    </xf>
    <xf numFmtId="3" fontId="6" fillId="5" borderId="29" xfId="15" applyNumberFormat="1" applyFont="1" applyFill="1" applyBorder="1">
      <alignment horizontal="right" vertical="center" indent="1"/>
    </xf>
    <xf numFmtId="3" fontId="9" fillId="5" borderId="29" xfId="12" applyNumberFormat="1" applyFont="1" applyFill="1" applyBorder="1">
      <alignment horizontal="right" vertical="center" indent="1"/>
    </xf>
    <xf numFmtId="3" fontId="6" fillId="4" borderId="15" xfId="15" applyNumberFormat="1" applyFont="1" applyFill="1" applyBorder="1">
      <alignment horizontal="right" vertical="center" indent="1"/>
    </xf>
    <xf numFmtId="3" fontId="9" fillId="4" borderId="15" xfId="12" applyNumberFormat="1" applyFont="1" applyFill="1" applyBorder="1">
      <alignment horizontal="right" vertical="center" indent="1"/>
    </xf>
    <xf numFmtId="3" fontId="6" fillId="5" borderId="15" xfId="15" applyNumberFormat="1" applyFont="1" applyFill="1" applyBorder="1">
      <alignment horizontal="right" vertical="center" indent="1"/>
    </xf>
    <xf numFmtId="3" fontId="9" fillId="5" borderId="15" xfId="12" applyNumberFormat="1" applyFont="1" applyFill="1" applyBorder="1">
      <alignment horizontal="right" vertical="center" indent="1"/>
    </xf>
    <xf numFmtId="3" fontId="6" fillId="4" borderId="16" xfId="15" applyNumberFormat="1" applyFont="1" applyFill="1" applyBorder="1">
      <alignment horizontal="right" vertical="center" indent="1"/>
    </xf>
    <xf numFmtId="3" fontId="9" fillId="4" borderId="16" xfId="12" applyNumberFormat="1" applyFont="1" applyFill="1" applyBorder="1">
      <alignment horizontal="right" vertical="center" indent="1"/>
    </xf>
    <xf numFmtId="3" fontId="9" fillId="5" borderId="14" xfId="12" applyNumberFormat="1" applyFont="1" applyFill="1" applyBorder="1">
      <alignment horizontal="right" vertical="center" indent="1"/>
    </xf>
    <xf numFmtId="3" fontId="9" fillId="5" borderId="45" xfId="12" applyNumberFormat="1" applyFont="1" applyFill="1" applyBorder="1">
      <alignment horizontal="right" vertical="center" indent="1"/>
    </xf>
    <xf numFmtId="3" fontId="9" fillId="4" borderId="16" xfId="12" applyNumberFormat="1" applyFont="1" applyFill="1" applyBorder="1" applyAlignment="1">
      <alignment horizontal="right" vertical="center" indent="1"/>
    </xf>
    <xf numFmtId="3" fontId="6" fillId="5" borderId="14" xfId="15" applyNumberFormat="1" applyFont="1" applyFill="1" applyBorder="1">
      <alignment horizontal="right" vertical="center" indent="1"/>
    </xf>
    <xf numFmtId="3" fontId="9" fillId="4" borderId="15" xfId="33" applyNumberFormat="1" applyFont="1" applyFill="1" applyBorder="1" applyAlignment="1">
      <alignment horizontal="right" vertical="center" indent="1"/>
    </xf>
    <xf numFmtId="3" fontId="9" fillId="5" borderId="15" xfId="33" applyNumberFormat="1" applyFont="1" applyFill="1" applyBorder="1" applyAlignment="1">
      <alignment horizontal="right" vertical="center" indent="1"/>
    </xf>
    <xf numFmtId="3" fontId="9" fillId="4" borderId="16" xfId="33" applyNumberFormat="1" applyFont="1" applyFill="1" applyBorder="1" applyAlignment="1">
      <alignment horizontal="right" vertical="center" indent="1"/>
    </xf>
    <xf numFmtId="3" fontId="6" fillId="4" borderId="17" xfId="7" applyNumberFormat="1" applyFont="1" applyFill="1" applyBorder="1" applyAlignment="1">
      <alignment horizontal="right" vertical="center" indent="1"/>
    </xf>
    <xf numFmtId="3" fontId="9" fillId="4" borderId="45" xfId="12" applyNumberFormat="1" applyFont="1" applyFill="1" applyBorder="1">
      <alignment horizontal="right" vertical="center" indent="1"/>
    </xf>
    <xf numFmtId="0" fontId="6" fillId="4" borderId="16" xfId="11" applyFont="1" applyFill="1" applyBorder="1" applyAlignment="1">
      <alignment horizontal="center" vertical="center" wrapText="1"/>
    </xf>
    <xf numFmtId="0" fontId="15" fillId="4" borderId="16" xfId="30" applyFont="1" applyFill="1" applyBorder="1" applyAlignment="1">
      <alignment horizontal="center" vertical="center" wrapText="1" readingOrder="2"/>
    </xf>
    <xf numFmtId="2" fontId="31" fillId="5" borderId="14" xfId="22" applyNumberFormat="1" applyFont="1" applyFill="1" applyBorder="1" applyAlignment="1">
      <alignment horizontal="center" vertical="center" wrapText="1"/>
    </xf>
    <xf numFmtId="2" fontId="31" fillId="5" borderId="15" xfId="11" applyNumberFormat="1" applyFont="1" applyFill="1" applyBorder="1" applyAlignment="1">
      <alignment horizontal="center" vertical="center" wrapText="1"/>
    </xf>
    <xf numFmtId="2" fontId="31" fillId="4" borderId="15" xfId="22" applyNumberFormat="1" applyFont="1" applyFill="1" applyBorder="1" applyAlignment="1">
      <alignment horizontal="center" vertical="center" wrapText="1"/>
    </xf>
    <xf numFmtId="2" fontId="31" fillId="4" borderId="15" xfId="11" applyNumberFormat="1" applyFont="1" applyFill="1" applyBorder="1" applyAlignment="1">
      <alignment horizontal="center" vertical="center" wrapText="1"/>
    </xf>
    <xf numFmtId="2" fontId="31" fillId="5" borderId="15" xfId="22" applyNumberFormat="1" applyFont="1" applyFill="1" applyBorder="1" applyAlignment="1">
      <alignment horizontal="center" vertical="center" wrapText="1"/>
    </xf>
    <xf numFmtId="2" fontId="31" fillId="4" borderId="16" xfId="11" applyNumberFormat="1" applyFont="1" applyFill="1" applyBorder="1" applyAlignment="1">
      <alignment horizontal="center" vertical="center" wrapText="1"/>
    </xf>
    <xf numFmtId="0" fontId="6" fillId="5" borderId="16" xfId="11" applyFont="1" applyFill="1" applyBorder="1" applyAlignment="1">
      <alignment horizontal="center" vertical="center" wrapText="1"/>
    </xf>
    <xf numFmtId="0" fontId="6" fillId="5" borderId="39" xfId="11" applyFont="1" applyFill="1" applyBorder="1" applyAlignment="1">
      <alignment horizontal="center" vertical="center" wrapText="1"/>
    </xf>
    <xf numFmtId="3" fontId="6" fillId="5" borderId="22" xfId="12" applyNumberFormat="1" applyFont="1" applyFill="1" applyBorder="1" applyAlignment="1">
      <alignment horizontal="right" vertical="center" indent="1"/>
    </xf>
    <xf numFmtId="164" fontId="6" fillId="5" borderId="22" xfId="12" applyNumberFormat="1" applyFont="1" applyFill="1" applyBorder="1" applyAlignment="1">
      <alignment horizontal="right" vertical="center" indent="1"/>
    </xf>
    <xf numFmtId="1" fontId="6" fillId="5" borderId="22" xfId="12" applyNumberFormat="1" applyFont="1" applyFill="1" applyBorder="1" applyAlignment="1">
      <alignment horizontal="right" vertical="center" indent="1"/>
    </xf>
    <xf numFmtId="1" fontId="9" fillId="5" borderId="22" xfId="12" applyNumberFormat="1" applyFont="1" applyFill="1" applyBorder="1" applyAlignment="1">
      <alignment horizontal="right" vertical="center" indent="1"/>
    </xf>
    <xf numFmtId="3" fontId="9" fillId="5" borderId="22" xfId="12" applyNumberFormat="1" applyFont="1" applyFill="1" applyBorder="1" applyAlignment="1">
      <alignment horizontal="right" vertical="center" indent="1"/>
    </xf>
    <xf numFmtId="0" fontId="15" fillId="5" borderId="40" xfId="11" applyFont="1" applyFill="1" applyBorder="1" applyAlignment="1">
      <alignment horizontal="center" vertical="center" wrapText="1" readingOrder="2"/>
    </xf>
    <xf numFmtId="3" fontId="6" fillId="5" borderId="16" xfId="15" applyNumberFormat="1" applyFont="1" applyFill="1" applyBorder="1">
      <alignment horizontal="right" vertical="center" indent="1"/>
    </xf>
    <xf numFmtId="3" fontId="9" fillId="5" borderId="16" xfId="12" applyNumberFormat="1" applyFont="1" applyFill="1" applyBorder="1">
      <alignment horizontal="right" vertical="center" indent="1"/>
    </xf>
    <xf numFmtId="0" fontId="15" fillId="5" borderId="16" xfId="30" applyFont="1" applyFill="1" applyBorder="1" applyAlignment="1">
      <alignment horizontal="center" vertical="center" wrapText="1" readingOrder="2"/>
    </xf>
    <xf numFmtId="0" fontId="6" fillId="5" borderId="16" xfId="11" applyFont="1" applyFill="1" applyBorder="1" applyAlignment="1">
      <alignment horizontal="center" vertical="center" wrapText="1" readingOrder="1"/>
    </xf>
    <xf numFmtId="164" fontId="6" fillId="5" borderId="16" xfId="15" applyNumberFormat="1" applyFont="1" applyFill="1" applyBorder="1">
      <alignment horizontal="right" vertical="center" indent="1"/>
    </xf>
    <xf numFmtId="3" fontId="9" fillId="5" borderId="16" xfId="33" applyNumberFormat="1" applyFont="1" applyFill="1" applyBorder="1" applyAlignment="1">
      <alignment horizontal="right" vertical="center" indent="1"/>
    </xf>
    <xf numFmtId="164" fontId="6" fillId="5" borderId="16" xfId="12" applyNumberFormat="1" applyFont="1" applyFill="1" applyBorder="1">
      <alignment horizontal="right" vertical="center" indent="1"/>
    </xf>
    <xf numFmtId="0" fontId="15" fillId="5" borderId="16" xfId="11" applyFont="1" applyFill="1" applyBorder="1" applyAlignment="1">
      <alignment horizontal="center" vertical="center" wrapText="1" readingOrder="2"/>
    </xf>
    <xf numFmtId="165" fontId="6" fillId="4" borderId="29" xfId="12" applyNumberFormat="1" applyFont="1" applyFill="1" applyBorder="1">
      <alignment horizontal="right" vertical="center" indent="1"/>
    </xf>
    <xf numFmtId="0" fontId="19" fillId="5" borderId="69" xfId="7" applyFont="1" applyFill="1" applyBorder="1" applyAlignment="1">
      <alignment horizontal="center" vertical="center"/>
    </xf>
    <xf numFmtId="165" fontId="6" fillId="5" borderId="23" xfId="7" applyNumberFormat="1" applyFont="1" applyFill="1" applyBorder="1" applyAlignment="1">
      <alignment horizontal="right" vertical="center" indent="1"/>
    </xf>
    <xf numFmtId="0" fontId="6" fillId="5" borderId="59" xfId="7" applyFont="1" applyFill="1" applyBorder="1" applyAlignment="1">
      <alignment horizontal="center" vertical="center"/>
    </xf>
    <xf numFmtId="165" fontId="6" fillId="4" borderId="16" xfId="12" applyNumberFormat="1" applyFont="1" applyFill="1" applyBorder="1">
      <alignment horizontal="right" vertical="center" indent="1"/>
    </xf>
    <xf numFmtId="165" fontId="9" fillId="4" borderId="16" xfId="12" applyNumberFormat="1" applyFont="1" applyFill="1" applyBorder="1">
      <alignment horizontal="right" vertical="center" indent="1"/>
    </xf>
    <xf numFmtId="1" fontId="6" fillId="4" borderId="16" xfId="12" applyNumberFormat="1" applyFont="1" applyFill="1" applyBorder="1">
      <alignment horizontal="right" vertical="center" indent="1"/>
    </xf>
    <xf numFmtId="165" fontId="9" fillId="0" borderId="29" xfId="12" applyNumberFormat="1" applyFont="1" applyFill="1" applyBorder="1">
      <alignment horizontal="right" vertical="center" indent="1"/>
    </xf>
    <xf numFmtId="0" fontId="6" fillId="0" borderId="37" xfId="11" applyFont="1" applyFill="1" applyBorder="1" applyAlignment="1">
      <alignment horizontal="center" vertical="center" wrapText="1"/>
    </xf>
    <xf numFmtId="165" fontId="6" fillId="0" borderId="10" xfId="7" applyNumberFormat="1" applyFont="1" applyFill="1" applyBorder="1" applyAlignment="1">
      <alignment horizontal="right" vertical="center" indent="1"/>
    </xf>
    <xf numFmtId="165" fontId="9" fillId="0" borderId="10" xfId="12" applyNumberFormat="1" applyFont="1" applyFill="1" applyBorder="1" applyAlignment="1">
      <alignment horizontal="right" vertical="center" indent="1"/>
    </xf>
    <xf numFmtId="0" fontId="15" fillId="0" borderId="38" xfId="30" applyFont="1" applyFill="1" applyBorder="1" applyAlignment="1">
      <alignment horizontal="center" vertical="center" wrapText="1" readingOrder="2"/>
    </xf>
    <xf numFmtId="3" fontId="6" fillId="4" borderId="46" xfId="15" applyNumberFormat="1" applyFont="1" applyFill="1" applyBorder="1" applyAlignment="1">
      <alignment horizontal="right" vertical="center" indent="1"/>
    </xf>
    <xf numFmtId="165" fontId="6" fillId="4" borderId="46" xfId="15" applyNumberFormat="1" applyFont="1" applyFill="1" applyBorder="1" applyAlignment="1">
      <alignment horizontal="right" vertical="center" indent="1"/>
    </xf>
    <xf numFmtId="0" fontId="24" fillId="5" borderId="59" xfId="7" applyFont="1" applyFill="1" applyBorder="1" applyAlignment="1">
      <alignment horizontal="center" vertical="center"/>
    </xf>
    <xf numFmtId="3" fontId="6" fillId="0" borderId="46" xfId="15" applyNumberFormat="1" applyFont="1" applyFill="1" applyBorder="1" applyAlignment="1">
      <alignment horizontal="right" vertical="center" indent="1"/>
    </xf>
    <xf numFmtId="3" fontId="9" fillId="0" borderId="10" xfId="12" applyNumberFormat="1" applyFont="1" applyFill="1" applyBorder="1" applyAlignment="1">
      <alignment horizontal="right" vertical="center" indent="1"/>
    </xf>
    <xf numFmtId="3" fontId="6" fillId="5" borderId="72" xfId="15" applyNumberFormat="1" applyFont="1" applyFill="1" applyBorder="1" applyAlignment="1">
      <alignment horizontal="right" vertical="center" indent="1"/>
    </xf>
    <xf numFmtId="0" fontId="6" fillId="0" borderId="39" xfId="11" applyFont="1" applyFill="1" applyBorder="1" applyAlignment="1">
      <alignment horizontal="center" vertical="center" wrapText="1"/>
    </xf>
    <xf numFmtId="3" fontId="6" fillId="0" borderId="22" xfId="12" applyNumberFormat="1" applyFont="1" applyFill="1" applyBorder="1" applyAlignment="1">
      <alignment horizontal="right" vertical="center" indent="1"/>
    </xf>
    <xf numFmtId="3" fontId="9" fillId="0" borderId="22" xfId="12" applyNumberFormat="1" applyFont="1" applyFill="1" applyBorder="1" applyAlignment="1">
      <alignment horizontal="right" vertical="center" indent="1"/>
    </xf>
    <xf numFmtId="164" fontId="6" fillId="0" borderId="22" xfId="12" applyNumberFormat="1" applyFont="1" applyFill="1" applyBorder="1" applyAlignment="1">
      <alignment horizontal="right" vertical="center" indent="1"/>
    </xf>
    <xf numFmtId="3" fontId="6" fillId="4" borderId="14" xfId="15" applyNumberFormat="1" applyFont="1" applyFill="1" applyBorder="1">
      <alignment horizontal="right" vertical="center" indent="1"/>
    </xf>
    <xf numFmtId="0" fontId="6" fillId="5" borderId="69" xfId="7" applyFont="1" applyFill="1" applyBorder="1" applyAlignment="1">
      <alignment horizontal="center" vertical="center"/>
    </xf>
    <xf numFmtId="3" fontId="24" fillId="5" borderId="23" xfId="7" applyNumberFormat="1" applyFont="1" applyFill="1" applyBorder="1" applyAlignment="1">
      <alignment horizontal="right" vertical="center" indent="1"/>
    </xf>
    <xf numFmtId="0" fontId="31" fillId="4" borderId="45" xfId="11" applyFont="1" applyFill="1" applyBorder="1" applyAlignment="1">
      <alignment horizontal="center" vertical="center" wrapText="1"/>
    </xf>
    <xf numFmtId="3" fontId="24" fillId="5" borderId="30" xfId="7" applyNumberFormat="1" applyFont="1" applyFill="1" applyBorder="1" applyAlignment="1">
      <alignment horizontal="right" vertical="center" indent="1"/>
    </xf>
    <xf numFmtId="0" fontId="31" fillId="4" borderId="16" xfId="11" applyFont="1" applyFill="1" applyBorder="1" applyAlignment="1">
      <alignment horizontal="left" vertical="center" wrapText="1" indent="1"/>
    </xf>
    <xf numFmtId="1" fontId="38" fillId="0" borderId="0" xfId="4" applyNumberFormat="1" applyFont="1" applyBorder="1" applyAlignment="1">
      <alignment vertical="center"/>
    </xf>
    <xf numFmtId="1" fontId="9" fillId="0" borderId="0" xfId="4" applyNumberFormat="1" applyFont="1" applyBorder="1" applyAlignment="1">
      <alignment vertical="center"/>
    </xf>
    <xf numFmtId="1" fontId="6" fillId="0" borderId="0" xfId="4" applyNumberFormat="1" applyFont="1" applyBorder="1" applyAlignment="1">
      <alignment horizontal="center" vertical="center"/>
    </xf>
    <xf numFmtId="1" fontId="9" fillId="0" borderId="0" xfId="4" applyNumberFormat="1" applyFont="1" applyBorder="1" applyAlignment="1">
      <alignment horizontal="center" vertical="center"/>
    </xf>
    <xf numFmtId="3" fontId="9" fillId="4" borderId="14" xfId="12" applyNumberFormat="1" applyFont="1" applyFill="1" applyBorder="1">
      <alignment horizontal="right" vertical="center" indent="1"/>
    </xf>
    <xf numFmtId="3" fontId="9" fillId="0" borderId="15" xfId="12" applyNumberFormat="1" applyFont="1" applyFill="1" applyBorder="1">
      <alignment horizontal="right" vertical="center" indent="1"/>
    </xf>
    <xf numFmtId="3" fontId="6" fillId="0" borderId="30" xfId="12" applyNumberFormat="1" applyFont="1" applyFill="1" applyBorder="1">
      <alignment horizontal="right" vertical="center" indent="1"/>
    </xf>
    <xf numFmtId="3" fontId="6" fillId="0" borderId="30" xfId="15" applyNumberFormat="1" applyFont="1" applyFill="1" applyBorder="1">
      <alignment horizontal="right" vertical="center" indent="1"/>
    </xf>
    <xf numFmtId="1" fontId="9" fillId="0" borderId="0" xfId="4" applyNumberFormat="1" applyFont="1" applyBorder="1" applyAlignment="1">
      <alignment horizontal="right" vertical="center" readingOrder="2"/>
    </xf>
    <xf numFmtId="1" fontId="9" fillId="0" borderId="0" xfId="4" applyNumberFormat="1" applyFont="1" applyBorder="1" applyAlignment="1">
      <alignment horizontal="left" vertical="center"/>
    </xf>
    <xf numFmtId="1" fontId="9" fillId="0" borderId="0" xfId="4" applyNumberFormat="1" applyFont="1" applyBorder="1" applyAlignment="1">
      <alignment horizontal="right" vertical="center"/>
    </xf>
    <xf numFmtId="0" fontId="6" fillId="4" borderId="17" xfId="8" applyFont="1" applyFill="1" applyBorder="1">
      <alignment horizontal="center" vertical="center" wrapText="1"/>
    </xf>
    <xf numFmtId="0" fontId="6" fillId="4" borderId="30" xfId="7" applyFont="1" applyFill="1" applyBorder="1" applyAlignment="1">
      <alignment horizontal="center" vertical="center" wrapText="1"/>
    </xf>
    <xf numFmtId="0" fontId="6" fillId="4" borderId="30" xfId="8" applyFont="1" applyFill="1" applyBorder="1">
      <alignment horizontal="center" vertical="center" wrapText="1"/>
    </xf>
    <xf numFmtId="0" fontId="9" fillId="0" borderId="0" xfId="36" applyFont="1" applyFill="1"/>
    <xf numFmtId="0" fontId="6" fillId="5" borderId="0" xfId="36" applyFont="1" applyFill="1" applyBorder="1" applyAlignment="1">
      <alignment horizontal="left" vertical="center"/>
    </xf>
    <xf numFmtId="0" fontId="10" fillId="5" borderId="0" xfId="36" applyFont="1" applyFill="1" applyBorder="1" applyAlignment="1">
      <alignment horizontal="center" vertical="center"/>
    </xf>
    <xf numFmtId="0" fontId="15" fillId="5" borderId="0" xfId="36" applyFont="1" applyFill="1" applyBorder="1" applyAlignment="1">
      <alignment horizontal="right" vertical="center"/>
    </xf>
    <xf numFmtId="166" fontId="6" fillId="4" borderId="20" xfId="37" applyNumberFormat="1" applyFont="1" applyFill="1" applyBorder="1" applyAlignment="1" applyProtection="1">
      <alignment horizontal="center" vertical="center" wrapText="1" shrinkToFit="1"/>
    </xf>
    <xf numFmtId="166" fontId="6" fillId="4" borderId="17" xfId="37" applyNumberFormat="1" applyFont="1" applyFill="1" applyBorder="1" applyAlignment="1" applyProtection="1">
      <alignment horizontal="center" vertical="center" wrapText="1"/>
      <protection locked="0"/>
    </xf>
    <xf numFmtId="49" fontId="6" fillId="4" borderId="17" xfId="37" applyNumberFormat="1" applyFont="1" applyFill="1" applyBorder="1" applyAlignment="1">
      <alignment horizontal="center" vertical="center" wrapText="1"/>
    </xf>
    <xf numFmtId="0" fontId="27" fillId="0" borderId="0" xfId="37" applyFont="1" applyFill="1" applyAlignment="1">
      <alignment horizontal="center"/>
    </xf>
    <xf numFmtId="0" fontId="9" fillId="0" borderId="0" xfId="37" applyFont="1" applyFill="1"/>
    <xf numFmtId="0" fontId="9" fillId="4" borderId="10" xfId="37" applyFont="1" applyFill="1" applyBorder="1" applyAlignment="1">
      <alignment horizontal="center" vertical="center"/>
    </xf>
    <xf numFmtId="0" fontId="9" fillId="5" borderId="10" xfId="37" applyFont="1" applyFill="1" applyBorder="1" applyAlignment="1">
      <alignment horizontal="center" vertical="center"/>
    </xf>
    <xf numFmtId="0" fontId="6" fillId="5" borderId="11" xfId="37" applyFont="1" applyFill="1" applyBorder="1" applyAlignment="1">
      <alignment horizontal="right" vertical="center" indent="1"/>
    </xf>
    <xf numFmtId="0" fontId="9" fillId="4" borderId="22" xfId="37" applyFont="1" applyFill="1" applyBorder="1" applyAlignment="1">
      <alignment horizontal="center" vertical="center"/>
    </xf>
    <xf numFmtId="0" fontId="9" fillId="5" borderId="11" xfId="37" applyFont="1" applyFill="1" applyBorder="1" applyAlignment="1">
      <alignment horizontal="center" vertical="center"/>
    </xf>
    <xf numFmtId="0" fontId="6" fillId="0" borderId="0" xfId="36" applyFont="1" applyFill="1"/>
    <xf numFmtId="0" fontId="27" fillId="0" borderId="0" xfId="36" applyFont="1" applyFill="1"/>
    <xf numFmtId="0" fontId="9" fillId="5" borderId="13" xfId="37" applyFont="1" applyFill="1" applyBorder="1" applyAlignment="1">
      <alignment horizontal="center" vertical="center"/>
    </xf>
    <xf numFmtId="0" fontId="9" fillId="4" borderId="17" xfId="37" applyFont="1" applyFill="1" applyBorder="1" applyAlignment="1">
      <alignment horizontal="center" vertical="center"/>
    </xf>
    <xf numFmtId="0" fontId="6" fillId="0" borderId="0" xfId="37" applyFont="1" applyFill="1" applyAlignment="1">
      <alignment horizontal="center"/>
    </xf>
    <xf numFmtId="0" fontId="6" fillId="0" borderId="0" xfId="36" applyFont="1" applyFill="1" applyAlignment="1">
      <alignment horizontal="center" vertical="center"/>
    </xf>
    <xf numFmtId="0" fontId="9" fillId="0" borderId="0" xfId="36" applyFont="1" applyFill="1" applyAlignment="1">
      <alignment horizontal="center"/>
    </xf>
    <xf numFmtId="0" fontId="6" fillId="4" borderId="17" xfId="37" applyFont="1" applyFill="1" applyBorder="1" applyAlignment="1">
      <alignment horizontal="center" vertical="center" wrapText="1"/>
    </xf>
    <xf numFmtId="0" fontId="9" fillId="5" borderId="0" xfId="36" applyFont="1" applyFill="1"/>
    <xf numFmtId="0" fontId="9" fillId="4" borderId="0" xfId="36" applyFont="1" applyFill="1"/>
    <xf numFmtId="0" fontId="6" fillId="5" borderId="10" xfId="37" applyFont="1" applyFill="1" applyBorder="1" applyAlignment="1">
      <alignment horizontal="right" vertical="center" indent="1"/>
    </xf>
    <xf numFmtId="0" fontId="6" fillId="4" borderId="10" xfId="37" applyFont="1" applyFill="1" applyBorder="1" applyAlignment="1">
      <alignment horizontal="right" vertical="center" indent="1"/>
    </xf>
    <xf numFmtId="0" fontId="22" fillId="0" borderId="0" xfId="36" applyFont="1" applyFill="1"/>
    <xf numFmtId="0" fontId="6" fillId="5" borderId="21" xfId="36" applyFont="1" applyFill="1" applyBorder="1" applyAlignment="1">
      <alignment horizontal="left" vertical="center"/>
    </xf>
    <xf numFmtId="0" fontId="10" fillId="5" borderId="21" xfId="36" applyFont="1" applyFill="1" applyBorder="1" applyAlignment="1">
      <alignment horizontal="center" vertical="center"/>
    </xf>
    <xf numFmtId="0" fontId="10" fillId="5" borderId="21" xfId="36" applyFont="1" applyFill="1" applyBorder="1" applyAlignment="1">
      <alignment vertical="center"/>
    </xf>
    <xf numFmtId="0" fontId="6" fillId="4" borderId="18" xfId="8" applyFont="1" applyFill="1" applyBorder="1" applyAlignment="1">
      <alignment horizontal="center" vertical="center" wrapText="1"/>
    </xf>
    <xf numFmtId="0" fontId="31" fillId="5" borderId="11" xfId="38" applyFont="1" applyFill="1" applyBorder="1" applyAlignment="1">
      <alignment horizontal="center" vertical="center"/>
    </xf>
    <xf numFmtId="0" fontId="6" fillId="5" borderId="11" xfId="38" applyFont="1" applyFill="1" applyBorder="1" applyAlignment="1">
      <alignment horizontal="right" vertical="center" indent="1"/>
    </xf>
    <xf numFmtId="0" fontId="9" fillId="5" borderId="11" xfId="36" applyFont="1" applyFill="1" applyBorder="1" applyAlignment="1">
      <alignment horizontal="right" vertical="center" indent="1"/>
    </xf>
    <xf numFmtId="0" fontId="31" fillId="5" borderId="10" xfId="38" applyFont="1" applyFill="1" applyBorder="1" applyAlignment="1">
      <alignment horizontal="center" vertical="center"/>
    </xf>
    <xf numFmtId="0" fontId="9" fillId="5" borderId="10" xfId="36" applyFont="1" applyFill="1" applyBorder="1" applyAlignment="1">
      <alignment horizontal="right" vertical="center" indent="1"/>
    </xf>
    <xf numFmtId="0" fontId="31" fillId="4" borderId="11" xfId="38" applyFont="1" applyFill="1" applyBorder="1" applyAlignment="1">
      <alignment horizontal="center" vertical="center"/>
    </xf>
    <xf numFmtId="0" fontId="6" fillId="4" borderId="11" xfId="38" applyFont="1" applyFill="1" applyBorder="1" applyAlignment="1">
      <alignment horizontal="right" vertical="center" indent="1"/>
    </xf>
    <xf numFmtId="0" fontId="9" fillId="4" borderId="11" xfId="36" applyFont="1" applyFill="1" applyBorder="1" applyAlignment="1">
      <alignment horizontal="right" vertical="center" indent="1"/>
    </xf>
    <xf numFmtId="0" fontId="31" fillId="4" borderId="10" xfId="38" applyFont="1" applyFill="1" applyBorder="1" applyAlignment="1">
      <alignment horizontal="center" vertical="center"/>
    </xf>
    <xf numFmtId="0" fontId="9" fillId="4" borderId="10" xfId="36" applyFont="1" applyFill="1" applyBorder="1" applyAlignment="1">
      <alignment horizontal="right" vertical="center" indent="1"/>
    </xf>
    <xf numFmtId="0" fontId="31" fillId="5" borderId="13" xfId="38" applyFont="1" applyFill="1" applyBorder="1" applyAlignment="1">
      <alignment horizontal="center" vertical="center"/>
    </xf>
    <xf numFmtId="0" fontId="9" fillId="5" borderId="13" xfId="36" applyFont="1" applyFill="1" applyBorder="1" applyAlignment="1">
      <alignment horizontal="right" vertical="center" indent="1"/>
    </xf>
    <xf numFmtId="0" fontId="31" fillId="4" borderId="0" xfId="38" applyFont="1" applyFill="1" applyBorder="1" applyAlignment="1">
      <alignment horizontal="center" vertical="center"/>
    </xf>
    <xf numFmtId="0" fontId="9" fillId="4" borderId="0" xfId="36" applyFont="1" applyFill="1" applyBorder="1" applyAlignment="1">
      <alignment horizontal="right" vertical="center" indent="1"/>
    </xf>
    <xf numFmtId="0" fontId="9" fillId="5" borderId="79" xfId="36" applyFont="1" applyFill="1" applyBorder="1" applyAlignment="1">
      <alignment horizontal="right" vertical="center" indent="1"/>
    </xf>
    <xf numFmtId="0" fontId="31" fillId="5" borderId="79" xfId="38" applyFont="1" applyFill="1" applyBorder="1" applyAlignment="1">
      <alignment horizontal="center" vertical="center"/>
    </xf>
    <xf numFmtId="0" fontId="31" fillId="5" borderId="22" xfId="38" applyFont="1" applyFill="1" applyBorder="1" applyAlignment="1">
      <alignment horizontal="center" vertical="center"/>
    </xf>
    <xf numFmtId="0" fontId="9" fillId="4" borderId="79" xfId="36" applyFont="1" applyFill="1" applyBorder="1" applyAlignment="1">
      <alignment horizontal="right" vertical="center" indent="1"/>
    </xf>
    <xf numFmtId="0" fontId="31" fillId="4" borderId="79" xfId="38" applyFont="1" applyFill="1" applyBorder="1" applyAlignment="1">
      <alignment horizontal="center" vertical="center"/>
    </xf>
    <xf numFmtId="0" fontId="31" fillId="4" borderId="22" xfId="38" applyFont="1" applyFill="1" applyBorder="1" applyAlignment="1">
      <alignment horizontal="center" vertical="center"/>
    </xf>
    <xf numFmtId="0" fontId="6" fillId="4" borderId="23" xfId="38" applyFont="1" applyFill="1" applyBorder="1" applyAlignment="1">
      <alignment horizontal="right" vertical="center" indent="1"/>
    </xf>
    <xf numFmtId="0" fontId="9" fillId="4" borderId="23" xfId="36" applyFont="1" applyFill="1" applyBorder="1" applyAlignment="1">
      <alignment horizontal="right" vertical="center" indent="1"/>
    </xf>
    <xf numFmtId="0" fontId="31" fillId="4" borderId="23" xfId="38" applyFont="1" applyFill="1" applyBorder="1" applyAlignment="1">
      <alignment horizontal="center" vertical="center"/>
    </xf>
    <xf numFmtId="0" fontId="6" fillId="5" borderId="82" xfId="38" applyFont="1" applyFill="1" applyBorder="1" applyAlignment="1">
      <alignment horizontal="center" vertical="center"/>
    </xf>
    <xf numFmtId="0" fontId="6" fillId="5" borderId="17" xfId="38" applyFont="1" applyFill="1" applyBorder="1" applyAlignment="1">
      <alignment horizontal="right" vertical="center" indent="1"/>
    </xf>
    <xf numFmtId="0" fontId="6" fillId="5" borderId="82" xfId="36" applyFont="1" applyFill="1" applyBorder="1" applyAlignment="1">
      <alignment horizontal="right" vertical="center" indent="1"/>
    </xf>
    <xf numFmtId="0" fontId="6" fillId="5" borderId="85" xfId="38" applyFont="1" applyFill="1" applyBorder="1" applyAlignment="1">
      <alignment horizontal="center" vertical="center"/>
    </xf>
    <xf numFmtId="0" fontId="6" fillId="5" borderId="85" xfId="36" applyFont="1" applyFill="1" applyBorder="1" applyAlignment="1">
      <alignment horizontal="right" vertical="center" indent="1"/>
    </xf>
    <xf numFmtId="0" fontId="6" fillId="5" borderId="88" xfId="38" applyFont="1" applyFill="1" applyBorder="1" applyAlignment="1">
      <alignment horizontal="center" vertical="center"/>
    </xf>
    <xf numFmtId="0" fontId="6" fillId="5" borderId="88" xfId="36" applyFont="1" applyFill="1" applyBorder="1" applyAlignment="1">
      <alignment horizontal="right" vertical="center" indent="1"/>
    </xf>
    <xf numFmtId="0" fontId="27" fillId="5" borderId="0" xfId="36" applyFont="1" applyFill="1" applyAlignment="1">
      <alignment horizontal="center" vertical="center"/>
    </xf>
    <xf numFmtId="0" fontId="10" fillId="5" borderId="0" xfId="36" applyFont="1" applyFill="1" applyAlignment="1">
      <alignment horizontal="center" vertical="center"/>
    </xf>
    <xf numFmtId="0" fontId="41" fillId="5" borderId="0" xfId="36" applyFont="1" applyFill="1" applyAlignment="1">
      <alignment horizontal="center" vertical="center"/>
    </xf>
    <xf numFmtId="0" fontId="42" fillId="5" borderId="0" xfId="36" applyFont="1" applyFill="1"/>
    <xf numFmtId="0" fontId="43" fillId="5" borderId="0" xfId="36" applyFont="1" applyFill="1"/>
    <xf numFmtId="0" fontId="9" fillId="5" borderId="0" xfId="36" applyFont="1" applyFill="1" applyAlignment="1">
      <alignment horizontal="center"/>
    </xf>
    <xf numFmtId="0" fontId="6" fillId="5" borderId="0" xfId="36" applyFont="1" applyFill="1" applyAlignment="1">
      <alignment horizontal="center" vertical="center"/>
    </xf>
    <xf numFmtId="0" fontId="9" fillId="5" borderId="0" xfId="36" applyFont="1" applyFill="1" applyAlignment="1"/>
    <xf numFmtId="0" fontId="9" fillId="0" borderId="0" xfId="36" applyFont="1" applyFill="1" applyAlignment="1"/>
    <xf numFmtId="0" fontId="31" fillId="5" borderId="35" xfId="11" applyFont="1" applyFill="1" applyBorder="1">
      <alignment horizontal="left" vertical="center" wrapText="1" indent="1"/>
    </xf>
    <xf numFmtId="164" fontId="6" fillId="5" borderId="11" xfId="12" applyNumberFormat="1" applyFont="1" applyFill="1" applyBorder="1">
      <alignment horizontal="right" vertical="center" indent="1"/>
    </xf>
    <xf numFmtId="0" fontId="6" fillId="5" borderId="36" xfId="30" applyFont="1" applyFill="1" applyBorder="1">
      <alignment horizontal="right" vertical="center" wrapText="1" indent="1" readingOrder="2"/>
    </xf>
    <xf numFmtId="0" fontId="31" fillId="4" borderId="37" xfId="11" applyFont="1" applyFill="1" applyBorder="1">
      <alignment horizontal="left" vertical="center" wrapText="1" indent="1"/>
    </xf>
    <xf numFmtId="164" fontId="6" fillId="4" borderId="10" xfId="12" applyNumberFormat="1" applyFont="1" applyFill="1" applyBorder="1">
      <alignment horizontal="right" vertical="center" indent="1"/>
    </xf>
    <xf numFmtId="0" fontId="6" fillId="4" borderId="38" xfId="30" applyFont="1" applyFill="1" applyBorder="1">
      <alignment horizontal="right" vertical="center" wrapText="1" indent="1" readingOrder="2"/>
    </xf>
    <xf numFmtId="0" fontId="31" fillId="5" borderId="37" xfId="11" applyFont="1" applyFill="1" applyBorder="1">
      <alignment horizontal="left" vertical="center" wrapText="1" indent="1"/>
    </xf>
    <xf numFmtId="0" fontId="6" fillId="5" borderId="38" xfId="30" applyFont="1" applyFill="1" applyBorder="1">
      <alignment horizontal="right" vertical="center" wrapText="1" indent="1" readingOrder="2"/>
    </xf>
    <xf numFmtId="0" fontId="31" fillId="5" borderId="57" xfId="11" applyFont="1" applyFill="1" applyBorder="1">
      <alignment horizontal="left" vertical="center" wrapText="1" indent="1"/>
    </xf>
    <xf numFmtId="164" fontId="6" fillId="5" borderId="79" xfId="12" applyNumberFormat="1" applyFont="1" applyFill="1" applyBorder="1">
      <alignment horizontal="right" vertical="center" indent="1"/>
    </xf>
    <xf numFmtId="0" fontId="6" fillId="5" borderId="58" xfId="30" applyFont="1" applyFill="1" applyBorder="1">
      <alignment horizontal="right" vertical="center" wrapText="1" indent="1" readingOrder="2"/>
    </xf>
    <xf numFmtId="164" fontId="24" fillId="4" borderId="17" xfId="7" applyNumberFormat="1" applyFont="1" applyFill="1" applyBorder="1" applyAlignment="1">
      <alignment horizontal="right" vertical="center" indent="1"/>
    </xf>
    <xf numFmtId="164" fontId="9" fillId="5" borderId="11" xfId="12" applyNumberFormat="1" applyFont="1" applyFill="1" applyBorder="1">
      <alignment horizontal="right" vertical="center" indent="1"/>
    </xf>
    <xf numFmtId="164" fontId="9" fillId="4" borderId="10" xfId="12" applyNumberFormat="1" applyFont="1" applyFill="1" applyBorder="1">
      <alignment horizontal="right" vertical="center" indent="1"/>
    </xf>
    <xf numFmtId="164" fontId="9" fillId="5" borderId="79" xfId="12" applyNumberFormat="1" applyFont="1" applyFill="1" applyBorder="1">
      <alignment horizontal="right" vertical="center" indent="1"/>
    </xf>
    <xf numFmtId="3" fontId="6" fillId="5" borderId="46" xfId="12" applyNumberFormat="1" applyFont="1" applyFill="1" applyBorder="1" applyAlignment="1">
      <alignment horizontal="right" vertical="center" indent="1"/>
    </xf>
    <xf numFmtId="0" fontId="5" fillId="5" borderId="15" xfId="0" applyFont="1" applyFill="1" applyBorder="1" applyAlignment="1">
      <alignment horizontal="center" vertical="center" wrapText="1" readingOrder="1"/>
    </xf>
    <xf numFmtId="49" fontId="5" fillId="5" borderId="15" xfId="0" applyNumberFormat="1" applyFont="1" applyFill="1" applyBorder="1" applyAlignment="1">
      <alignment horizontal="center" vertical="center" wrapText="1" readingOrder="1"/>
    </xf>
    <xf numFmtId="0" fontId="6" fillId="4" borderId="17" xfId="7" applyFont="1" applyFill="1" applyBorder="1" applyAlignment="1">
      <alignment horizontal="center" vertical="center" wrapText="1"/>
    </xf>
    <xf numFmtId="0" fontId="6" fillId="4" borderId="17" xfId="8" applyFont="1" applyFill="1" applyBorder="1">
      <alignment horizontal="center" vertical="center" wrapText="1"/>
    </xf>
    <xf numFmtId="0" fontId="10" fillId="5" borderId="0" xfId="36" applyFont="1" applyFill="1" applyBorder="1" applyAlignment="1">
      <alignment horizontal="center" vertical="center"/>
    </xf>
    <xf numFmtId="0" fontId="6" fillId="4" borderId="30" xfId="7" applyFont="1" applyFill="1" applyBorder="1" applyAlignment="1">
      <alignment horizontal="center" vertical="center" wrapText="1"/>
    </xf>
    <xf numFmtId="0" fontId="6" fillId="4" borderId="30" xfId="8" applyFont="1" applyFill="1" applyBorder="1">
      <alignment horizontal="center" vertical="center" wrapText="1"/>
    </xf>
    <xf numFmtId="0" fontId="31" fillId="5" borderId="15" xfId="0" applyFont="1" applyFill="1" applyBorder="1" applyAlignment="1">
      <alignment horizontal="left" vertical="center" wrapText="1" indent="1"/>
    </xf>
    <xf numFmtId="0" fontId="5" fillId="5" borderId="15" xfId="0" applyFont="1" applyFill="1" applyBorder="1" applyAlignment="1">
      <alignment horizontal="center" vertical="top" wrapText="1" readingOrder="1"/>
    </xf>
    <xf numFmtId="0" fontId="6" fillId="5" borderId="15" xfId="0" applyFont="1" applyFill="1" applyBorder="1" applyAlignment="1">
      <alignment horizontal="right" vertical="center" wrapText="1" indent="1" readingOrder="2"/>
    </xf>
    <xf numFmtId="0" fontId="31" fillId="5" borderId="0" xfId="36" applyFont="1" applyFill="1" applyAlignment="1">
      <alignment horizontal="left" vertical="center"/>
    </xf>
    <xf numFmtId="0" fontId="9" fillId="5" borderId="0" xfId="36" applyFont="1" applyFill="1" applyAlignment="1">
      <alignment horizontal="center" vertical="center"/>
    </xf>
    <xf numFmtId="0" fontId="9" fillId="5" borderId="0" xfId="36" applyFont="1" applyFill="1" applyAlignment="1">
      <alignment horizontal="left" vertical="center"/>
    </xf>
    <xf numFmtId="0" fontId="9" fillId="5" borderId="0" xfId="36" applyFont="1" applyFill="1" applyAlignment="1">
      <alignment horizontal="right" vertical="center"/>
    </xf>
    <xf numFmtId="0" fontId="27" fillId="5" borderId="0" xfId="36" applyFont="1" applyFill="1"/>
    <xf numFmtId="0" fontId="27" fillId="5" borderId="0" xfId="36" applyFont="1" applyFill="1" applyAlignment="1">
      <alignment horizontal="center"/>
    </xf>
    <xf numFmtId="0" fontId="10" fillId="5" borderId="0" xfId="36" applyFont="1" applyFill="1" applyAlignment="1">
      <alignment horizontal="center"/>
    </xf>
    <xf numFmtId="0" fontId="9" fillId="5" borderId="0" xfId="36" applyFont="1" applyFill="1" applyAlignment="1">
      <alignment horizontal="right"/>
    </xf>
    <xf numFmtId="0" fontId="6" fillId="4" borderId="17" xfId="37" applyFont="1" applyFill="1" applyBorder="1" applyAlignment="1">
      <alignment horizontal="center" vertical="center"/>
    </xf>
    <xf numFmtId="0" fontId="6" fillId="5" borderId="13" xfId="37" applyFont="1" applyFill="1" applyBorder="1" applyAlignment="1">
      <alignment horizontal="right" vertical="center" indent="1"/>
    </xf>
    <xf numFmtId="1" fontId="6" fillId="5" borderId="11" xfId="12" applyNumberFormat="1" applyFont="1" applyFill="1" applyBorder="1" applyAlignment="1">
      <alignment horizontal="right" vertical="center" indent="1"/>
    </xf>
    <xf numFmtId="1" fontId="9" fillId="5" borderId="11" xfId="12" applyNumberFormat="1" applyFont="1" applyFill="1" applyBorder="1" applyAlignment="1">
      <alignment horizontal="right" vertical="center" indent="1"/>
    </xf>
    <xf numFmtId="3" fontId="9" fillId="5" borderId="15" xfId="15" applyNumberFormat="1" applyFont="1" applyFill="1" applyBorder="1" applyAlignment="1">
      <alignment horizontal="right" vertical="center" indent="1"/>
    </xf>
    <xf numFmtId="0" fontId="6" fillId="5" borderId="14" xfId="11" applyFont="1" applyFill="1" applyBorder="1" applyAlignment="1">
      <alignment horizontal="center" vertical="center" wrapText="1"/>
    </xf>
    <xf numFmtId="3" fontId="9" fillId="5" borderId="14" xfId="15" applyNumberFormat="1" applyFont="1" applyFill="1" applyBorder="1" applyAlignment="1">
      <alignment horizontal="right" vertical="center" indent="1"/>
    </xf>
    <xf numFmtId="3" fontId="9" fillId="5" borderId="14" xfId="12" applyNumberFormat="1" applyFont="1" applyFill="1" applyBorder="1" applyAlignment="1">
      <alignment horizontal="right" vertical="center" indent="1"/>
    </xf>
    <xf numFmtId="0" fontId="15" fillId="5" borderId="14" xfId="30" applyFont="1" applyFill="1" applyBorder="1" applyAlignment="1">
      <alignment horizontal="center" vertical="center" wrapText="1" readingOrder="2"/>
    </xf>
    <xf numFmtId="0" fontId="9" fillId="4" borderId="0" xfId="0" applyFont="1" applyFill="1" applyAlignment="1">
      <alignment vertical="center"/>
    </xf>
    <xf numFmtId="0" fontId="6" fillId="5" borderId="14" xfId="11" applyFont="1" applyFill="1" applyBorder="1" applyAlignment="1">
      <alignment horizontal="center" vertical="center" wrapText="1" readingOrder="1"/>
    </xf>
    <xf numFmtId="164" fontId="6" fillId="5" borderId="14" xfId="15" applyNumberFormat="1" applyFont="1" applyFill="1" applyBorder="1">
      <alignment horizontal="right" vertical="center" indent="1"/>
    </xf>
    <xf numFmtId="3" fontId="9" fillId="5" borderId="14" xfId="33" applyNumberFormat="1" applyFont="1" applyFill="1" applyBorder="1" applyAlignment="1">
      <alignment horizontal="right" vertical="center" indent="1"/>
    </xf>
    <xf numFmtId="164" fontId="6" fillId="5" borderId="14" xfId="12" applyNumberFormat="1" applyFont="1" applyFill="1" applyBorder="1">
      <alignment horizontal="right" vertical="center" indent="1"/>
    </xf>
    <xf numFmtId="0" fontId="15" fillId="5" borderId="14" xfId="11" applyFont="1" applyFill="1" applyBorder="1" applyAlignment="1">
      <alignment horizontal="center" vertical="center" wrapText="1" readingOrder="2"/>
    </xf>
    <xf numFmtId="3" fontId="6" fillId="5" borderId="11" xfId="15" applyNumberFormat="1" applyFont="1" applyFill="1" applyBorder="1" applyAlignment="1">
      <alignment horizontal="right" vertical="center" indent="1"/>
    </xf>
    <xf numFmtId="3" fontId="6" fillId="4" borderId="22" xfId="15" applyNumberFormat="1" applyFont="1" applyFill="1" applyBorder="1" applyAlignment="1">
      <alignment horizontal="right" vertical="center" indent="1"/>
    </xf>
    <xf numFmtId="0" fontId="10" fillId="5" borderId="0" xfId="36" applyFont="1" applyFill="1" applyBorder="1" applyAlignment="1">
      <alignment horizontal="center" vertical="center"/>
    </xf>
    <xf numFmtId="0" fontId="31" fillId="4" borderId="24" xfId="8" applyFont="1" applyFill="1" applyBorder="1" applyAlignment="1">
      <alignment horizontal="center" vertical="top" wrapText="1"/>
    </xf>
    <xf numFmtId="0" fontId="6" fillId="5" borderId="91" xfId="11" applyFont="1" applyFill="1" applyBorder="1" applyAlignment="1">
      <alignment horizontal="center" vertical="center" wrapText="1"/>
    </xf>
    <xf numFmtId="2" fontId="9" fillId="5" borderId="10" xfId="12" applyNumberFormat="1" applyFont="1" applyFill="1" applyBorder="1" applyAlignment="1">
      <alignment horizontal="right" vertical="center" indent="1"/>
    </xf>
    <xf numFmtId="164" fontId="9" fillId="5" borderId="10" xfId="12" applyNumberFormat="1" applyFont="1" applyFill="1" applyBorder="1" applyAlignment="1">
      <alignment horizontal="right" vertical="center" indent="1"/>
    </xf>
    <xf numFmtId="0" fontId="10" fillId="5" borderId="92" xfId="11" applyFont="1" applyFill="1" applyBorder="1" applyAlignment="1">
      <alignment horizontal="center" vertical="center" wrapText="1" readingOrder="2"/>
    </xf>
    <xf numFmtId="0" fontId="6" fillId="4" borderId="91" xfId="11" applyFont="1" applyFill="1" applyBorder="1" applyAlignment="1">
      <alignment horizontal="center" vertical="center" wrapText="1"/>
    </xf>
    <xf numFmtId="2" fontId="9" fillId="4" borderId="10" xfId="12" applyNumberFormat="1" applyFont="1" applyFill="1" applyBorder="1" applyAlignment="1">
      <alignment horizontal="right" vertical="center" indent="1"/>
    </xf>
    <xf numFmtId="164" fontId="9" fillId="4" borderId="10" xfId="12" applyNumberFormat="1" applyFont="1" applyFill="1" applyBorder="1" applyAlignment="1">
      <alignment horizontal="right" vertical="center" indent="1"/>
    </xf>
    <xf numFmtId="0" fontId="10" fillId="4" borderId="92" xfId="11" applyFont="1" applyFill="1" applyBorder="1" applyAlignment="1">
      <alignment horizontal="center" vertical="center" wrapText="1" readingOrder="2"/>
    </xf>
    <xf numFmtId="0" fontId="6" fillId="5" borderId="89" xfId="11" applyFont="1" applyFill="1" applyBorder="1" applyAlignment="1">
      <alignment horizontal="center" vertical="center" wrapText="1"/>
    </xf>
    <xf numFmtId="2" fontId="9" fillId="5" borderId="46" xfId="12" applyNumberFormat="1" applyFont="1" applyFill="1" applyBorder="1" applyAlignment="1">
      <alignment horizontal="right" vertical="center" indent="1"/>
    </xf>
    <xf numFmtId="164" fontId="9" fillId="5" borderId="46" xfId="12" applyNumberFormat="1" applyFont="1" applyFill="1" applyBorder="1" applyAlignment="1">
      <alignment horizontal="right" vertical="center" indent="1"/>
    </xf>
    <xf numFmtId="0" fontId="10" fillId="5" borderId="90" xfId="11" applyFont="1" applyFill="1" applyBorder="1" applyAlignment="1">
      <alignment horizontal="center" vertical="center" wrapText="1" readingOrder="2"/>
    </xf>
    <xf numFmtId="0" fontId="6" fillId="4" borderId="93" xfId="11" applyFont="1" applyFill="1" applyBorder="1" applyAlignment="1">
      <alignment horizontal="center" vertical="center" wrapText="1"/>
    </xf>
    <xf numFmtId="2" fontId="9" fillId="4" borderId="22" xfId="12" applyNumberFormat="1" applyFont="1" applyFill="1" applyBorder="1" applyAlignment="1">
      <alignment horizontal="right" vertical="center" indent="1"/>
    </xf>
    <xf numFmtId="164" fontId="9" fillId="4" borderId="22" xfId="12" applyNumberFormat="1" applyFont="1" applyFill="1" applyBorder="1" applyAlignment="1">
      <alignment horizontal="right" vertical="center" indent="1"/>
    </xf>
    <xf numFmtId="0" fontId="10" fillId="4" borderId="94" xfId="11" applyFont="1" applyFill="1" applyBorder="1" applyAlignment="1">
      <alignment horizontal="center" vertical="center" wrapText="1" readingOrder="2"/>
    </xf>
    <xf numFmtId="0" fontId="15" fillId="5" borderId="0" xfId="2" applyFont="1" applyFill="1" applyAlignment="1">
      <alignment horizontal="center" vertical="center"/>
    </xf>
    <xf numFmtId="0" fontId="6" fillId="5" borderId="0" xfId="28" applyFont="1" applyFill="1">
      <alignment horizontal="left" vertical="center"/>
    </xf>
    <xf numFmtId="0" fontId="15" fillId="5" borderId="0" xfId="28" applyFont="1" applyFill="1">
      <alignment horizontal="left" vertical="center"/>
    </xf>
    <xf numFmtId="0" fontId="15" fillId="5" borderId="0" xfId="4" applyFont="1" applyFill="1" applyAlignment="1">
      <alignment vertical="center"/>
    </xf>
    <xf numFmtId="0" fontId="10" fillId="5" borderId="0" xfId="14" applyFont="1" applyFill="1">
      <alignment horizontal="right" vertical="center"/>
    </xf>
    <xf numFmtId="0" fontId="6" fillId="5" borderId="0" xfId="4" applyFont="1" applyFill="1" applyAlignment="1">
      <alignment horizontal="left" vertical="center"/>
    </xf>
    <xf numFmtId="0" fontId="10" fillId="5" borderId="0" xfId="28" applyFont="1" applyFill="1" applyAlignment="1">
      <alignment horizontal="right" vertical="center" indent="1"/>
    </xf>
    <xf numFmtId="0" fontId="6" fillId="5" borderId="0" xfId="13" applyFont="1" applyFill="1">
      <alignment horizontal="left" vertical="center"/>
    </xf>
    <xf numFmtId="0" fontId="6" fillId="4" borderId="72" xfId="7" applyFont="1" applyFill="1" applyBorder="1" applyAlignment="1">
      <alignment horizontal="center" vertical="center" wrapText="1"/>
    </xf>
    <xf numFmtId="0" fontId="6" fillId="4" borderId="72" xfId="8" applyFont="1" applyFill="1" applyBorder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 indent="1"/>
    </xf>
    <xf numFmtId="0" fontId="9" fillId="0" borderId="29" xfId="0" applyFont="1" applyBorder="1" applyAlignment="1">
      <alignment horizontal="right" vertical="center" indent="1"/>
    </xf>
    <xf numFmtId="0" fontId="15" fillId="0" borderId="98" xfId="0" applyFont="1" applyBorder="1" applyAlignment="1">
      <alignment horizontal="center" vertical="center" wrapText="1" readingOrder="2"/>
    </xf>
    <xf numFmtId="164" fontId="6" fillId="0" borderId="29" xfId="0" applyNumberFormat="1" applyFont="1" applyBorder="1" applyAlignment="1">
      <alignment horizontal="right" vertical="center" indent="1"/>
    </xf>
    <xf numFmtId="164" fontId="9" fillId="0" borderId="29" xfId="0" applyNumberFormat="1" applyFont="1" applyBorder="1" applyAlignment="1">
      <alignment horizontal="right" vertical="center" indent="1"/>
    </xf>
    <xf numFmtId="0" fontId="6" fillId="4" borderId="99" xfId="8" applyFont="1" applyFill="1" applyBorder="1">
      <alignment horizontal="center" vertical="center" wrapText="1"/>
    </xf>
    <xf numFmtId="0" fontId="15" fillId="4" borderId="72" xfId="8" applyFont="1" applyFill="1" applyBorder="1">
      <alignment horizontal="center" vertical="center" wrapText="1"/>
    </xf>
    <xf numFmtId="1" fontId="15" fillId="4" borderId="100" xfId="22" applyFont="1" applyFill="1" applyBorder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right" vertical="center" indent="1"/>
    </xf>
    <xf numFmtId="0" fontId="15" fillId="0" borderId="29" xfId="0" applyFont="1" applyBorder="1" applyAlignment="1">
      <alignment horizontal="center" vertical="center" wrapText="1" readingOrder="2"/>
    </xf>
    <xf numFmtId="0" fontId="6" fillId="5" borderId="0" xfId="3" applyFont="1" applyFill="1">
      <alignment horizontal="left" vertical="center"/>
    </xf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0" fillId="5" borderId="0" xfId="5" applyFont="1" applyFill="1">
      <alignment horizontal="right" vertical="center"/>
    </xf>
    <xf numFmtId="0" fontId="15" fillId="5" borderId="47" xfId="11" applyFont="1" applyFill="1" applyBorder="1" applyAlignment="1">
      <alignment horizontal="center" vertical="center" wrapText="1" readingOrder="2"/>
    </xf>
    <xf numFmtId="0" fontId="15" fillId="5" borderId="0" xfId="3" applyFont="1" applyFill="1">
      <alignment horizontal="left" vertical="center"/>
    </xf>
    <xf numFmtId="0" fontId="15" fillId="5" borderId="0" xfId="5" applyFont="1" applyFill="1">
      <alignment horizontal="right" vertical="center"/>
    </xf>
    <xf numFmtId="0" fontId="23" fillId="5" borderId="0" xfId="0" applyFont="1" applyFill="1"/>
    <xf numFmtId="3" fontId="22" fillId="0" borderId="0" xfId="4" applyNumberFormat="1" applyFont="1" applyAlignment="1">
      <alignment vertical="center"/>
    </xf>
    <xf numFmtId="3" fontId="6" fillId="5" borderId="13" xfId="12" applyNumberFormat="1" applyFont="1" applyFill="1" applyBorder="1" applyAlignment="1">
      <alignment horizontal="right" vertical="center" indent="1"/>
    </xf>
    <xf numFmtId="0" fontId="15" fillId="5" borderId="58" xfId="16" applyFont="1" applyFill="1" applyBorder="1" applyAlignment="1">
      <alignment horizontal="center" vertical="center" wrapText="1" readingOrder="2"/>
    </xf>
    <xf numFmtId="0" fontId="5" fillId="4" borderId="10" xfId="0" applyFont="1" applyFill="1" applyBorder="1" applyAlignment="1">
      <alignment horizontal="center" vertical="center" wrapText="1" readingOrder="1"/>
    </xf>
    <xf numFmtId="49" fontId="5" fillId="4" borderId="10" xfId="0" applyNumberFormat="1" applyFont="1" applyFill="1" applyBorder="1" applyAlignment="1">
      <alignment horizontal="center" vertical="center" wrapText="1" readingOrder="1"/>
    </xf>
    <xf numFmtId="0" fontId="5" fillId="5" borderId="10" xfId="0" applyFont="1" applyFill="1" applyBorder="1" applyAlignment="1">
      <alignment horizontal="center" vertical="center" wrapText="1" readingOrder="1"/>
    </xf>
    <xf numFmtId="49" fontId="5" fillId="5" borderId="10" xfId="0" applyNumberFormat="1" applyFont="1" applyFill="1" applyBorder="1" applyAlignment="1">
      <alignment horizontal="center" vertical="center" wrapText="1" readingOrder="1"/>
    </xf>
    <xf numFmtId="0" fontId="9" fillId="5" borderId="37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 readingOrder="1"/>
    </xf>
    <xf numFmtId="0" fontId="9" fillId="5" borderId="38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 readingOrder="1"/>
    </xf>
    <xf numFmtId="0" fontId="5" fillId="4" borderId="22" xfId="0" applyFont="1" applyFill="1" applyBorder="1" applyAlignment="1">
      <alignment horizontal="center" vertical="center" wrapText="1" readingOrder="1"/>
    </xf>
    <xf numFmtId="49" fontId="5" fillId="4" borderId="22" xfId="0" applyNumberFormat="1" applyFont="1" applyFill="1" applyBorder="1" applyAlignment="1">
      <alignment horizontal="center" vertical="center" wrapText="1" readingOrder="1"/>
    </xf>
    <xf numFmtId="0" fontId="6" fillId="4" borderId="53" xfId="0" applyFont="1" applyFill="1" applyBorder="1" applyAlignment="1">
      <alignment horizontal="center" vertical="center" wrapText="1" readingOrder="2"/>
    </xf>
    <xf numFmtId="0" fontId="6" fillId="4" borderId="54" xfId="0" applyFont="1" applyFill="1" applyBorder="1" applyAlignment="1">
      <alignment horizontal="center" vertical="center" wrapText="1" readingOrder="2"/>
    </xf>
    <xf numFmtId="0" fontId="1" fillId="0" borderId="97" xfId="0" applyFont="1" applyBorder="1" applyAlignment="1">
      <alignment horizontal="center" vertical="center" wrapText="1" readingOrder="2"/>
    </xf>
    <xf numFmtId="0" fontId="3" fillId="0" borderId="98" xfId="0" applyFont="1" applyBorder="1" applyAlignment="1">
      <alignment horizontal="center" vertical="center" wrapText="1" readingOrder="2"/>
    </xf>
    <xf numFmtId="0" fontId="1" fillId="4" borderId="41" xfId="0" applyFont="1" applyFill="1" applyBorder="1" applyAlignment="1">
      <alignment horizontal="center" vertical="center" wrapText="1" readingOrder="1"/>
    </xf>
    <xf numFmtId="0" fontId="3" fillId="4" borderId="42" xfId="0" applyFont="1" applyFill="1" applyBorder="1" applyAlignment="1">
      <alignment horizontal="center" vertical="top" wrapText="1" readingOrder="2"/>
    </xf>
    <xf numFmtId="0" fontId="31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right" vertical="center" wrapText="1" readingOrder="2"/>
    </xf>
    <xf numFmtId="0" fontId="31" fillId="4" borderId="41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right" vertical="center" wrapText="1" readingOrder="2"/>
    </xf>
    <xf numFmtId="0" fontId="4" fillId="0" borderId="41" xfId="0" applyFont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 wrapText="1" readingOrder="2"/>
    </xf>
    <xf numFmtId="0" fontId="31" fillId="5" borderId="41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right" vertical="center" wrapText="1" readingOrder="2"/>
    </xf>
    <xf numFmtId="0" fontId="31" fillId="4" borderId="43" xfId="0" applyFont="1" applyFill="1" applyBorder="1" applyAlignment="1">
      <alignment horizontal="left" vertical="center" wrapText="1"/>
    </xf>
    <xf numFmtId="0" fontId="6" fillId="4" borderId="44" xfId="0" applyFont="1" applyFill="1" applyBorder="1" applyAlignment="1">
      <alignment horizontal="right" vertical="center" wrapText="1" readingOrder="2"/>
    </xf>
    <xf numFmtId="0" fontId="31" fillId="4" borderId="37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right" vertical="center" wrapText="1" readingOrder="2"/>
    </xf>
    <xf numFmtId="0" fontId="31" fillId="5" borderId="37" xfId="0" applyFont="1" applyFill="1" applyBorder="1" applyAlignment="1">
      <alignment horizontal="left" vertical="center" wrapText="1"/>
    </xf>
    <xf numFmtId="0" fontId="6" fillId="5" borderId="38" xfId="0" applyFont="1" applyFill="1" applyBorder="1" applyAlignment="1">
      <alignment horizontal="right" vertical="center" wrapText="1" readingOrder="2"/>
    </xf>
    <xf numFmtId="0" fontId="1" fillId="5" borderId="37" xfId="0" applyFont="1" applyFill="1" applyBorder="1" applyAlignment="1">
      <alignment horizontal="center" vertical="center" wrapText="1" readingOrder="1"/>
    </xf>
    <xf numFmtId="0" fontId="3" fillId="5" borderId="38" xfId="0" applyFont="1" applyFill="1" applyBorder="1" applyAlignment="1">
      <alignment horizontal="center" vertical="center" wrapText="1" readingOrder="2"/>
    </xf>
    <xf numFmtId="0" fontId="31" fillId="4" borderId="37" xfId="0" applyFont="1" applyFill="1" applyBorder="1" applyAlignment="1">
      <alignment horizontal="left" vertical="center" wrapText="1" indent="1"/>
    </xf>
    <xf numFmtId="0" fontId="31" fillId="5" borderId="37" xfId="0" applyFont="1" applyFill="1" applyBorder="1" applyAlignment="1">
      <alignment horizontal="left" vertical="center" wrapText="1" indent="1"/>
    </xf>
    <xf numFmtId="0" fontId="31" fillId="4" borderId="39" xfId="0" applyFont="1" applyFill="1" applyBorder="1" applyAlignment="1">
      <alignment horizontal="left" vertical="center" wrapText="1" indent="1"/>
    </xf>
    <xf numFmtId="0" fontId="6" fillId="4" borderId="40" xfId="0" applyFont="1" applyFill="1" applyBorder="1" applyAlignment="1">
      <alignment horizontal="right" vertical="center" wrapText="1" readingOrder="2"/>
    </xf>
    <xf numFmtId="0" fontId="31" fillId="0" borderId="29" xfId="0" applyFont="1" applyBorder="1" applyAlignment="1">
      <alignment horizontal="left" vertical="center" wrapText="1" indent="1"/>
    </xf>
    <xf numFmtId="0" fontId="5" fillId="0" borderId="29" xfId="0" applyFont="1" applyBorder="1" applyAlignment="1">
      <alignment horizontal="center" vertical="top" wrapText="1" readingOrder="1"/>
    </xf>
    <xf numFmtId="49" fontId="5" fillId="0" borderId="29" xfId="0" applyNumberFormat="1" applyFont="1" applyBorder="1" applyAlignment="1">
      <alignment horizontal="center" vertical="center" wrapText="1" readingOrder="1"/>
    </xf>
    <xf numFmtId="0" fontId="6" fillId="0" borderId="29" xfId="0" applyFont="1" applyBorder="1" applyAlignment="1">
      <alignment horizontal="right" vertical="center" wrapText="1" indent="1" readingOrder="2"/>
    </xf>
    <xf numFmtId="0" fontId="31" fillId="5" borderId="16" xfId="0" applyFont="1" applyFill="1" applyBorder="1" applyAlignment="1">
      <alignment horizontal="left" vertical="center" wrapText="1" indent="1"/>
    </xf>
    <xf numFmtId="0" fontId="5" fillId="5" borderId="16" xfId="0" applyFont="1" applyFill="1" applyBorder="1" applyAlignment="1">
      <alignment horizontal="center" vertical="top" wrapText="1" readingOrder="1"/>
    </xf>
    <xf numFmtId="49" fontId="5" fillId="5" borderId="16" xfId="0" applyNumberFormat="1" applyFont="1" applyFill="1" applyBorder="1" applyAlignment="1">
      <alignment horizontal="center" vertical="center" wrapText="1" readingOrder="1"/>
    </xf>
    <xf numFmtId="0" fontId="6" fillId="5" borderId="16" xfId="0" applyFont="1" applyFill="1" applyBorder="1" applyAlignment="1">
      <alignment horizontal="right" vertical="center" wrapText="1" indent="1" readingOrder="2"/>
    </xf>
    <xf numFmtId="0" fontId="15" fillId="5" borderId="0" xfId="14" applyFont="1" applyFill="1">
      <alignment horizontal="right" vertical="center"/>
    </xf>
    <xf numFmtId="0" fontId="10" fillId="5" borderId="0" xfId="14" applyFont="1" applyFill="1" applyAlignment="1">
      <alignment horizontal="right" vertical="center" readingOrder="2"/>
    </xf>
    <xf numFmtId="165" fontId="6" fillId="5" borderId="72" xfId="15" applyNumberFormat="1" applyFont="1" applyFill="1" applyBorder="1" applyAlignment="1">
      <alignment horizontal="right" vertical="center" indent="1"/>
    </xf>
    <xf numFmtId="0" fontId="6" fillId="0" borderId="35" xfId="11" applyFont="1" applyFill="1" applyBorder="1" applyAlignment="1">
      <alignment horizontal="center" vertical="center" wrapText="1"/>
    </xf>
    <xf numFmtId="165" fontId="6" fillId="0" borderId="11" xfId="7" applyNumberFormat="1" applyFont="1" applyFill="1" applyBorder="1" applyAlignment="1">
      <alignment horizontal="right" vertical="center" indent="1"/>
    </xf>
    <xf numFmtId="165" fontId="9" fillId="0" borderId="11" xfId="12" applyNumberFormat="1" applyFont="1" applyFill="1" applyBorder="1" applyAlignment="1">
      <alignment horizontal="right" vertical="center" indent="1"/>
    </xf>
    <xf numFmtId="16" fontId="15" fillId="0" borderId="36" xfId="30" applyNumberFormat="1" applyFont="1" applyFill="1" applyBorder="1" applyAlignment="1">
      <alignment horizontal="center" vertical="center" wrapText="1" readingOrder="2"/>
    </xf>
    <xf numFmtId="0" fontId="19" fillId="4" borderId="84" xfId="7" applyFont="1" applyFill="1" applyBorder="1" applyAlignment="1">
      <alignment horizontal="center" vertical="center"/>
    </xf>
    <xf numFmtId="165" fontId="6" fillId="4" borderId="85" xfId="15" applyNumberFormat="1" applyFont="1" applyFill="1" applyBorder="1" applyAlignment="1">
      <alignment horizontal="right" vertical="center" indent="1"/>
    </xf>
    <xf numFmtId="165" fontId="6" fillId="4" borderId="85" xfId="7" applyNumberFormat="1" applyFont="1" applyFill="1" applyBorder="1" applyAlignment="1">
      <alignment horizontal="right" vertical="center" indent="1"/>
    </xf>
    <xf numFmtId="0" fontId="6" fillId="4" borderId="101" xfId="7" applyFont="1" applyFill="1" applyBorder="1" applyAlignment="1">
      <alignment horizontal="center" vertical="center"/>
    </xf>
    <xf numFmtId="0" fontId="29" fillId="5" borderId="0" xfId="0" applyFont="1" applyFill="1"/>
    <xf numFmtId="0" fontId="29" fillId="5" borderId="0" xfId="0" applyFont="1" applyFill="1" applyAlignment="1">
      <alignment horizontal="right"/>
    </xf>
    <xf numFmtId="0" fontId="15" fillId="5" borderId="0" xfId="0" applyFont="1" applyFill="1"/>
    <xf numFmtId="0" fontId="23" fillId="5" borderId="0" xfId="0" applyFont="1" applyFill="1" applyAlignment="1">
      <alignment horizontal="right"/>
    </xf>
    <xf numFmtId="0" fontId="9" fillId="5" borderId="46" xfId="37" applyFont="1" applyFill="1" applyBorder="1" applyAlignment="1">
      <alignment horizontal="center" vertical="center"/>
    </xf>
    <xf numFmtId="0" fontId="6" fillId="5" borderId="46" xfId="37" applyFont="1" applyFill="1" applyBorder="1" applyAlignment="1">
      <alignment horizontal="right" vertical="center" indent="1"/>
    </xf>
    <xf numFmtId="0" fontId="6" fillId="4" borderId="22" xfId="37" applyFont="1" applyFill="1" applyBorder="1" applyAlignment="1">
      <alignment horizontal="right" vertical="center" indent="1"/>
    </xf>
    <xf numFmtId="0" fontId="6" fillId="4" borderId="0" xfId="37" applyFont="1" applyFill="1" applyBorder="1" applyAlignment="1">
      <alignment horizontal="right" vertical="center" indent="1"/>
    </xf>
    <xf numFmtId="0" fontId="6" fillId="4" borderId="0" xfId="37" applyFont="1" applyFill="1" applyBorder="1" applyAlignment="1">
      <alignment horizontal="center" vertical="center"/>
    </xf>
    <xf numFmtId="0" fontId="10" fillId="5" borderId="0" xfId="36" applyFont="1" applyFill="1" applyBorder="1" applyAlignment="1">
      <alignment horizontal="right" vertical="center"/>
    </xf>
    <xf numFmtId="0" fontId="9" fillId="5" borderId="46" xfId="37" applyFont="1" applyFill="1" applyBorder="1" applyAlignment="1">
      <alignment horizontal="right" vertical="center" indent="1"/>
    </xf>
    <xf numFmtId="0" fontId="9" fillId="5" borderId="10" xfId="37" applyFont="1" applyFill="1" applyBorder="1" applyAlignment="1">
      <alignment horizontal="right" vertical="center" indent="1"/>
    </xf>
    <xf numFmtId="0" fontId="9" fillId="4" borderId="10" xfId="37" applyFont="1" applyFill="1" applyBorder="1" applyAlignment="1">
      <alignment horizontal="right" vertical="center" indent="1"/>
    </xf>
    <xf numFmtId="0" fontId="9" fillId="4" borderId="22" xfId="37" applyFont="1" applyFill="1" applyBorder="1" applyAlignment="1">
      <alignment horizontal="right" vertical="center" indent="1"/>
    </xf>
    <xf numFmtId="0" fontId="9" fillId="5" borderId="11" xfId="37" applyFont="1" applyFill="1" applyBorder="1" applyAlignment="1">
      <alignment horizontal="right" vertical="center" indent="1"/>
    </xf>
    <xf numFmtId="0" fontId="9" fillId="5" borderId="13" xfId="37" applyFont="1" applyFill="1" applyBorder="1" applyAlignment="1">
      <alignment horizontal="right" vertical="center" indent="1"/>
    </xf>
    <xf numFmtId="166" fontId="6" fillId="4" borderId="20" xfId="37" applyNumberFormat="1" applyFont="1" applyFill="1" applyBorder="1" applyAlignment="1" applyProtection="1">
      <alignment horizontal="center" vertical="center" wrapText="1"/>
      <protection locked="0"/>
    </xf>
    <xf numFmtId="166" fontId="6" fillId="4" borderId="18" xfId="37" applyNumberFormat="1" applyFont="1" applyFill="1" applyBorder="1" applyAlignment="1" applyProtection="1">
      <alignment horizontal="center" vertical="center" wrapText="1"/>
      <protection locked="0"/>
    </xf>
    <xf numFmtId="0" fontId="5" fillId="4" borderId="17" xfId="37" applyFont="1" applyFill="1" applyBorder="1" applyAlignment="1">
      <alignment horizontal="right" vertical="center" indent="1"/>
    </xf>
    <xf numFmtId="0" fontId="5" fillId="4" borderId="17" xfId="37" applyFont="1" applyFill="1" applyBorder="1" applyAlignment="1">
      <alignment horizontal="center" vertical="center"/>
    </xf>
    <xf numFmtId="0" fontId="6" fillId="5" borderId="97" xfId="11" applyFont="1" applyFill="1" applyBorder="1" applyAlignment="1">
      <alignment horizontal="left" vertical="center" wrapText="1" indent="1"/>
    </xf>
    <xf numFmtId="0" fontId="6" fillId="5" borderId="98" xfId="30" applyFont="1" applyFill="1" applyBorder="1" applyAlignment="1">
      <alignment horizontal="right" vertical="center" wrapText="1" indent="1" readingOrder="2"/>
    </xf>
    <xf numFmtId="0" fontId="6" fillId="4" borderId="41" xfId="11" applyFont="1" applyFill="1" applyBorder="1" applyAlignment="1">
      <alignment horizontal="left" vertical="center" wrapText="1" indent="1"/>
    </xf>
    <xf numFmtId="0" fontId="6" fillId="4" borderId="42" xfId="30" applyFont="1" applyFill="1" applyBorder="1" applyAlignment="1">
      <alignment horizontal="right" vertical="center" wrapText="1" indent="1" readingOrder="2"/>
    </xf>
    <xf numFmtId="0" fontId="6" fillId="5" borderId="103" xfId="11" applyFont="1" applyFill="1" applyBorder="1" applyAlignment="1">
      <alignment horizontal="left" vertical="center" wrapText="1" indent="1"/>
    </xf>
    <xf numFmtId="0" fontId="6" fillId="5" borderId="104" xfId="30" applyFont="1" applyFill="1" applyBorder="1" applyAlignment="1">
      <alignment horizontal="right" vertical="center" wrapText="1" indent="1" readingOrder="2"/>
    </xf>
    <xf numFmtId="0" fontId="6" fillId="4" borderId="43" xfId="11" applyFont="1" applyFill="1" applyBorder="1" applyAlignment="1">
      <alignment horizontal="left" vertical="center" wrapText="1" indent="1"/>
    </xf>
    <xf numFmtId="0" fontId="6" fillId="4" borderId="44" xfId="30" applyFont="1" applyFill="1" applyBorder="1" applyAlignment="1">
      <alignment horizontal="right" vertical="center" wrapText="1" indent="1" readingOrder="2"/>
    </xf>
    <xf numFmtId="3" fontId="6" fillId="5" borderId="30" xfId="15" applyNumberFormat="1" applyFont="1" applyFill="1" applyBorder="1">
      <alignment horizontal="right" vertical="center" indent="1"/>
    </xf>
    <xf numFmtId="1" fontId="10" fillId="5" borderId="0" xfId="4" applyNumberFormat="1" applyFont="1" applyFill="1" applyBorder="1" applyAlignment="1">
      <alignment horizontal="centerContinuous" vertical="center"/>
    </xf>
    <xf numFmtId="0" fontId="6" fillId="5" borderId="68" xfId="11" applyFont="1" applyFill="1" applyBorder="1" applyAlignment="1">
      <alignment horizontal="left" vertical="center" wrapText="1" indent="1"/>
    </xf>
    <xf numFmtId="0" fontId="10" fillId="5" borderId="68" xfId="30" applyFont="1" applyFill="1" applyBorder="1" applyAlignment="1">
      <alignment horizontal="right" vertical="center" wrapText="1" indent="1" readingOrder="2"/>
    </xf>
    <xf numFmtId="0" fontId="19" fillId="4" borderId="0" xfId="11" applyFont="1" applyFill="1" applyBorder="1" applyAlignment="1">
      <alignment horizontal="center" vertical="center" wrapText="1"/>
    </xf>
    <xf numFmtId="0" fontId="6" fillId="4" borderId="0" xfId="30" applyFont="1" applyFill="1" applyBorder="1" applyAlignment="1">
      <alignment horizontal="center" vertical="center" wrapText="1" readingOrder="2"/>
    </xf>
    <xf numFmtId="0" fontId="6" fillId="5" borderId="0" xfId="11" applyFont="1" applyFill="1" applyBorder="1" applyAlignment="1">
      <alignment horizontal="center" vertical="center" wrapText="1"/>
    </xf>
    <xf numFmtId="0" fontId="10" fillId="5" borderId="0" xfId="30" applyFont="1" applyFill="1" applyBorder="1" applyAlignment="1">
      <alignment horizontal="center" vertical="center" wrapText="1" readingOrder="2"/>
    </xf>
    <xf numFmtId="0" fontId="6" fillId="4" borderId="0" xfId="11" applyFont="1" applyFill="1" applyBorder="1" applyAlignment="1">
      <alignment horizontal="center" vertical="center" wrapText="1"/>
    </xf>
    <xf numFmtId="0" fontId="10" fillId="4" borderId="0" xfId="30" applyFont="1" applyFill="1" applyBorder="1" applyAlignment="1">
      <alignment horizontal="center" vertical="center" wrapText="1" readingOrder="2"/>
    </xf>
    <xf numFmtId="0" fontId="19" fillId="5" borderId="0" xfId="11" applyFont="1" applyFill="1" applyBorder="1" applyAlignment="1">
      <alignment horizontal="center" vertical="center" wrapText="1"/>
    </xf>
    <xf numFmtId="0" fontId="6" fillId="5" borderId="0" xfId="30" applyFont="1" applyFill="1" applyBorder="1" applyAlignment="1">
      <alignment horizontal="center" vertical="center" wrapText="1" readingOrder="2"/>
    </xf>
    <xf numFmtId="0" fontId="6" fillId="4" borderId="0" xfId="11" applyFont="1" applyFill="1" applyBorder="1" applyAlignment="1">
      <alignment horizontal="left" vertical="center" wrapText="1" indent="1"/>
    </xf>
    <xf numFmtId="0" fontId="10" fillId="4" borderId="0" xfId="30" applyFont="1" applyFill="1" applyBorder="1" applyAlignment="1">
      <alignment horizontal="right" vertical="center" wrapText="1" indent="1" readingOrder="2"/>
    </xf>
    <xf numFmtId="0" fontId="10" fillId="0" borderId="0" xfId="30" applyFont="1" applyFill="1" applyBorder="1" applyAlignment="1">
      <alignment horizontal="center" vertical="center" wrapText="1" readingOrder="2"/>
    </xf>
    <xf numFmtId="0" fontId="6" fillId="0" borderId="0" xfId="11" applyFont="1" applyFill="1" applyBorder="1" applyAlignment="1">
      <alignment horizontal="center" vertical="center" wrapText="1"/>
    </xf>
    <xf numFmtId="0" fontId="6" fillId="4" borderId="21" xfId="30" applyFont="1" applyFill="1" applyBorder="1" applyAlignment="1">
      <alignment horizontal="center" vertical="center" wrapText="1" readingOrder="2"/>
    </xf>
    <xf numFmtId="0" fontId="19" fillId="0" borderId="19" xfId="7" applyFont="1" applyFill="1" applyBorder="1" applyAlignment="1">
      <alignment horizontal="center" vertical="center"/>
    </xf>
    <xf numFmtId="0" fontId="6" fillId="0" borderId="21" xfId="7" applyFont="1" applyFill="1" applyBorder="1" applyAlignment="1">
      <alignment horizontal="center" vertical="center"/>
    </xf>
    <xf numFmtId="0" fontId="6" fillId="4" borderId="10" xfId="38" applyFont="1" applyFill="1" applyBorder="1" applyAlignment="1">
      <alignment horizontal="right" vertical="center" indent="1"/>
    </xf>
    <xf numFmtId="0" fontId="31" fillId="4" borderId="102" xfId="38" applyFont="1" applyFill="1" applyBorder="1" applyAlignment="1">
      <alignment horizontal="center" vertical="center"/>
    </xf>
    <xf numFmtId="0" fontId="6" fillId="4" borderId="82" xfId="38" applyFont="1" applyFill="1" applyBorder="1" applyAlignment="1">
      <alignment horizontal="right" vertical="center" indent="1"/>
    </xf>
    <xf numFmtId="0" fontId="9" fillId="4" borderId="82" xfId="36" applyFont="1" applyFill="1" applyBorder="1" applyAlignment="1">
      <alignment horizontal="right" vertical="center" indent="1"/>
    </xf>
    <xf numFmtId="0" fontId="31" fillId="4" borderId="82" xfId="38" applyFont="1" applyFill="1" applyBorder="1" applyAlignment="1">
      <alignment horizontal="center" vertical="center"/>
    </xf>
    <xf numFmtId="0" fontId="9" fillId="5" borderId="0" xfId="36" applyFont="1" applyFill="1" applyAlignment="1">
      <alignment vertical="center"/>
    </xf>
    <xf numFmtId="0" fontId="6" fillId="4" borderId="25" xfId="8" applyFont="1" applyFill="1" applyBorder="1" applyAlignment="1">
      <alignment horizontal="center" vertical="center" wrapText="1" readingOrder="1"/>
    </xf>
    <xf numFmtId="165" fontId="28" fillId="0" borderId="12" xfId="0" applyNumberFormat="1" applyFont="1" applyBorder="1" applyAlignment="1">
      <alignment vertical="center"/>
    </xf>
    <xf numFmtId="165" fontId="28" fillId="0" borderId="0" xfId="0" applyNumberFormat="1" applyFont="1" applyBorder="1" applyAlignment="1">
      <alignment vertical="center"/>
    </xf>
    <xf numFmtId="0" fontId="6" fillId="4" borderId="25" xfId="7" applyFont="1" applyFill="1" applyBorder="1" applyAlignment="1">
      <alignment horizontal="center" vertical="center" wrapText="1"/>
    </xf>
    <xf numFmtId="0" fontId="6" fillId="4" borderId="45" xfId="11" applyFont="1" applyFill="1" applyBorder="1" applyAlignment="1">
      <alignment horizontal="center" vertical="center" wrapText="1"/>
    </xf>
    <xf numFmtId="3" fontId="9" fillId="4" borderId="45" xfId="15" applyNumberFormat="1" applyFont="1" applyFill="1" applyBorder="1" applyAlignment="1">
      <alignment horizontal="right" vertical="center" indent="1"/>
    </xf>
    <xf numFmtId="3" fontId="9" fillId="4" borderId="45" xfId="12" applyNumberFormat="1" applyFont="1" applyFill="1" applyBorder="1" applyAlignment="1">
      <alignment horizontal="right" vertical="center" indent="1"/>
    </xf>
    <xf numFmtId="0" fontId="15" fillId="4" borderId="45" xfId="30" applyFont="1" applyFill="1" applyBorder="1" applyAlignment="1">
      <alignment horizontal="center" vertical="center" wrapText="1" readingOrder="2"/>
    </xf>
    <xf numFmtId="0" fontId="19" fillId="5" borderId="25" xfId="7" applyFont="1" applyFill="1" applyBorder="1" applyAlignment="1">
      <alignment horizontal="center" vertical="center"/>
    </xf>
    <xf numFmtId="3" fontId="6" fillId="5" borderId="25" xfId="7" applyNumberFormat="1" applyFont="1" applyFill="1" applyBorder="1" applyAlignment="1">
      <alignment horizontal="right" vertical="center" indent="1"/>
    </xf>
    <xf numFmtId="0" fontId="6" fillId="5" borderId="25" xfId="7" applyFont="1" applyFill="1" applyBorder="1" applyAlignment="1">
      <alignment horizontal="center" vertical="center"/>
    </xf>
    <xf numFmtId="0" fontId="19" fillId="5" borderId="30" xfId="7" applyFont="1" applyFill="1" applyBorder="1" applyAlignment="1">
      <alignment horizontal="center" vertical="center" wrapText="1"/>
    </xf>
    <xf numFmtId="164" fontId="6" fillId="5" borderId="30" xfId="7" applyNumberFormat="1" applyFont="1" applyFill="1" applyBorder="1" applyAlignment="1">
      <alignment horizontal="right" vertical="center" indent="1"/>
    </xf>
    <xf numFmtId="0" fontId="6" fillId="5" borderId="30" xfId="7" applyFont="1" applyFill="1" applyBorder="1" applyAlignment="1">
      <alignment horizontal="center" vertical="center" wrapText="1"/>
    </xf>
    <xf numFmtId="0" fontId="19" fillId="4" borderId="25" xfId="7" applyFont="1" applyFill="1" applyBorder="1" applyAlignment="1">
      <alignment horizontal="center" vertical="center" wrapText="1"/>
    </xf>
    <xf numFmtId="164" fontId="6" fillId="4" borderId="25" xfId="7" applyNumberFormat="1" applyFont="1" applyFill="1" applyBorder="1" applyAlignment="1">
      <alignment horizontal="right" vertical="center" indent="1"/>
    </xf>
    <xf numFmtId="0" fontId="1" fillId="5" borderId="41" xfId="0" applyFont="1" applyFill="1" applyBorder="1" applyAlignment="1">
      <alignment horizontal="center" vertical="center" wrapText="1" readingOrder="1"/>
    </xf>
    <xf numFmtId="0" fontId="2" fillId="5" borderId="15" xfId="0" applyFont="1" applyFill="1" applyBorder="1" applyAlignment="1">
      <alignment horizontal="center" vertical="center" wrapText="1" readingOrder="1"/>
    </xf>
    <xf numFmtId="0" fontId="3" fillId="5" borderId="42" xfId="0" applyFont="1" applyFill="1" applyBorder="1" applyAlignment="1">
      <alignment horizontal="center" vertical="center" wrapText="1" readingOrder="2"/>
    </xf>
    <xf numFmtId="167" fontId="6" fillId="5" borderId="29" xfId="15" applyNumberFormat="1" applyFont="1" applyFill="1" applyBorder="1" applyAlignment="1">
      <alignment horizontal="right" vertical="center" indent="1"/>
    </xf>
    <xf numFmtId="167" fontId="9" fillId="5" borderId="29" xfId="12" applyNumberFormat="1" applyFont="1" applyFill="1" applyBorder="1" applyAlignment="1">
      <alignment horizontal="right" vertical="center" indent="1"/>
    </xf>
    <xf numFmtId="167" fontId="6" fillId="4" borderId="29" xfId="15" applyNumberFormat="1" applyFont="1" applyFill="1" applyBorder="1" applyAlignment="1">
      <alignment horizontal="right" vertical="center" indent="1"/>
    </xf>
    <xf numFmtId="167" fontId="9" fillId="4" borderId="29" xfId="12" applyNumberFormat="1" applyFont="1" applyFill="1" applyBorder="1" applyAlignment="1">
      <alignment horizontal="right" vertical="center" indent="1"/>
    </xf>
    <xf numFmtId="167" fontId="6" fillId="4" borderId="16" xfId="15" applyNumberFormat="1" applyFont="1" applyFill="1" applyBorder="1" applyAlignment="1">
      <alignment horizontal="right" vertical="center" indent="1"/>
    </xf>
    <xf numFmtId="167" fontId="9" fillId="4" borderId="16" xfId="12" applyNumberFormat="1" applyFont="1" applyFill="1" applyBorder="1" applyAlignment="1">
      <alignment horizontal="right" vertical="center" indent="1"/>
    </xf>
    <xf numFmtId="167" fontId="24" fillId="5" borderId="30" xfId="7" applyNumberFormat="1" applyFont="1" applyFill="1" applyBorder="1" applyAlignment="1">
      <alignment horizontal="right" vertical="center" inden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/>
    </xf>
    <xf numFmtId="0" fontId="32" fillId="5" borderId="0" xfId="1" applyFont="1" applyFill="1" applyAlignment="1">
      <alignment horizontal="center" vertical="center" wrapText="1"/>
    </xf>
    <xf numFmtId="0" fontId="32" fillId="5" borderId="0" xfId="1" applyFont="1" applyFill="1" applyAlignment="1">
      <alignment horizontal="center" vertical="center"/>
    </xf>
    <xf numFmtId="0" fontId="10" fillId="5" borderId="0" xfId="2" applyFont="1" applyFill="1" applyAlignment="1">
      <alignment horizontal="center" vertical="center" wrapText="1"/>
    </xf>
    <xf numFmtId="0" fontId="10" fillId="5" borderId="0" xfId="2" applyFont="1" applyFill="1" applyAlignment="1">
      <alignment horizontal="center" vertical="center"/>
    </xf>
    <xf numFmtId="0" fontId="15" fillId="5" borderId="0" xfId="2" applyFont="1" applyFill="1" applyAlignment="1">
      <alignment horizontal="center" vertical="center"/>
    </xf>
    <xf numFmtId="1" fontId="24" fillId="4" borderId="26" xfId="22" applyFont="1" applyFill="1" applyBorder="1" applyAlignment="1">
      <alignment horizontal="left" vertical="center" wrapText="1" indent="1"/>
    </xf>
    <xf numFmtId="0" fontId="12" fillId="4" borderId="70" xfId="8" applyFont="1" applyFill="1" applyBorder="1" applyAlignment="1">
      <alignment horizontal="right" vertical="center" wrapText="1" indent="1"/>
    </xf>
    <xf numFmtId="0" fontId="12" fillId="4" borderId="71" xfId="8" applyFont="1" applyFill="1" applyBorder="1" applyAlignment="1">
      <alignment horizontal="right" vertical="center" wrapText="1" indent="1"/>
    </xf>
    <xf numFmtId="0" fontId="6" fillId="4" borderId="15" xfId="11" applyFont="1" applyFill="1" applyBorder="1" applyAlignment="1">
      <alignment horizontal="left" vertical="center" wrapText="1" indent="2" readingOrder="2"/>
    </xf>
    <xf numFmtId="0" fontId="6" fillId="4" borderId="16" xfId="11" applyFont="1" applyFill="1" applyBorder="1" applyAlignment="1">
      <alignment horizontal="left" vertical="center" wrapText="1" indent="2" readingOrder="2"/>
    </xf>
    <xf numFmtId="1" fontId="18" fillId="4" borderId="45" xfId="22" applyFont="1" applyFill="1" applyBorder="1" applyAlignment="1">
      <alignment horizontal="right" vertical="center" wrapText="1" indent="1"/>
    </xf>
    <xf numFmtId="1" fontId="18" fillId="4" borderId="24" xfId="22" applyFont="1" applyFill="1" applyBorder="1" applyAlignment="1">
      <alignment horizontal="right" vertical="center" wrapText="1" indent="1"/>
    </xf>
    <xf numFmtId="1" fontId="18" fillId="4" borderId="30" xfId="22" applyFont="1" applyFill="1" applyBorder="1" applyAlignment="1">
      <alignment horizontal="right" vertical="center" wrapText="1" indent="1"/>
    </xf>
    <xf numFmtId="0" fontId="6" fillId="5" borderId="28" xfId="11" applyFont="1" applyFill="1" applyBorder="1" applyAlignment="1">
      <alignment vertical="center" wrapText="1" readingOrder="1"/>
    </xf>
    <xf numFmtId="0" fontId="6" fillId="5" borderId="24" xfId="11" applyFont="1" applyFill="1" applyBorder="1" applyAlignment="1">
      <alignment vertical="center" wrapText="1" readingOrder="1"/>
    </xf>
    <xf numFmtId="0" fontId="6" fillId="5" borderId="14" xfId="11" applyFont="1" applyFill="1" applyBorder="1" applyAlignment="1">
      <alignment vertical="center" wrapText="1" readingOrder="1"/>
    </xf>
    <xf numFmtId="1" fontId="18" fillId="5" borderId="28" xfId="22" applyFont="1" applyFill="1" applyBorder="1" applyAlignment="1">
      <alignment horizontal="center" vertical="center" wrapText="1"/>
    </xf>
    <xf numFmtId="1" fontId="18" fillId="5" borderId="24" xfId="22" applyFont="1" applyFill="1" applyBorder="1" applyAlignment="1">
      <alignment horizontal="center" vertical="center" wrapText="1"/>
    </xf>
    <xf numFmtId="1" fontId="18" fillId="5" borderId="14" xfId="22" applyFont="1" applyFill="1" applyBorder="1" applyAlignment="1">
      <alignment horizontal="center" vertical="center" wrapText="1"/>
    </xf>
    <xf numFmtId="1" fontId="18" fillId="4" borderId="14" xfId="22" applyFont="1" applyFill="1" applyBorder="1" applyAlignment="1">
      <alignment horizontal="right" vertical="center" wrapText="1" indent="1"/>
    </xf>
    <xf numFmtId="0" fontId="6" fillId="5" borderId="15" xfId="11" applyFont="1" applyFill="1" applyBorder="1" applyAlignment="1">
      <alignment horizontal="left" vertical="center" wrapText="1" indent="2" readingOrder="2"/>
    </xf>
    <xf numFmtId="1" fontId="18" fillId="5" borderId="45" xfId="22" applyFont="1" applyFill="1" applyBorder="1" applyAlignment="1">
      <alignment horizontal="right" vertical="center" wrapText="1" indent="1"/>
    </xf>
    <xf numFmtId="1" fontId="18" fillId="5" borderId="24" xfId="22" applyFont="1" applyFill="1" applyBorder="1" applyAlignment="1">
      <alignment horizontal="right" vertical="center" wrapText="1" indent="1"/>
    </xf>
    <xf numFmtId="1" fontId="18" fillId="5" borderId="14" xfId="22" applyFont="1" applyFill="1" applyBorder="1" applyAlignment="1">
      <alignment horizontal="right" vertical="center" wrapText="1" indent="1"/>
    </xf>
    <xf numFmtId="0" fontId="6" fillId="4" borderId="28" xfId="8" applyFont="1" applyFill="1" applyBorder="1" applyAlignment="1">
      <alignment horizontal="center" vertical="center" wrapText="1"/>
    </xf>
    <xf numFmtId="0" fontId="6" fillId="4" borderId="24" xfId="8" applyFont="1" applyFill="1" applyBorder="1" applyAlignment="1">
      <alignment horizontal="center" vertical="center" wrapText="1"/>
    </xf>
    <xf numFmtId="1" fontId="15" fillId="4" borderId="28" xfId="22" applyFont="1" applyFill="1" applyBorder="1" applyAlignment="1">
      <alignment horizontal="center" vertical="center"/>
    </xf>
    <xf numFmtId="1" fontId="15" fillId="4" borderId="24" xfId="22" applyFont="1" applyFill="1" applyBorder="1" applyAlignment="1">
      <alignment horizontal="center" vertical="center"/>
    </xf>
    <xf numFmtId="0" fontId="6" fillId="5" borderId="14" xfId="11" applyFont="1" applyFill="1" applyBorder="1" applyAlignment="1">
      <alignment horizontal="left" vertical="center" wrapText="1" indent="1" readingOrder="2"/>
    </xf>
    <xf numFmtId="0" fontId="6" fillId="5" borderId="15" xfId="11" applyFont="1" applyFill="1" applyBorder="1" applyAlignment="1">
      <alignment horizontal="left" vertical="center" wrapText="1" indent="1" readingOrder="2"/>
    </xf>
    <xf numFmtId="1" fontId="12" fillId="5" borderId="14" xfId="22" applyFont="1" applyFill="1" applyBorder="1" applyAlignment="1">
      <alignment horizontal="right" vertical="center" wrapText="1" indent="1"/>
    </xf>
    <xf numFmtId="1" fontId="12" fillId="5" borderId="15" xfId="22" applyFont="1" applyFill="1" applyBorder="1" applyAlignment="1">
      <alignment horizontal="right" vertical="center" wrapText="1" indent="1"/>
    </xf>
    <xf numFmtId="0" fontId="18" fillId="4" borderId="27" xfId="8" applyFont="1" applyFill="1" applyBorder="1" applyAlignment="1">
      <alignment horizontal="right" vertical="center" wrapText="1" indent="1"/>
    </xf>
    <xf numFmtId="0" fontId="6" fillId="4" borderId="15" xfId="11" applyFont="1" applyFill="1" applyBorder="1" applyAlignment="1">
      <alignment horizontal="left" vertical="center" wrapText="1" indent="1" readingOrder="2"/>
    </xf>
    <xf numFmtId="1" fontId="12" fillId="4" borderId="15" xfId="22" applyFont="1" applyFill="1" applyBorder="1" applyAlignment="1">
      <alignment horizontal="right" vertical="center" wrapText="1" indent="1"/>
    </xf>
    <xf numFmtId="0" fontId="6" fillId="4" borderId="16" xfId="11" applyFont="1" applyFill="1" applyBorder="1" applyAlignment="1">
      <alignment horizontal="left" vertical="center" wrapText="1" indent="1" readingOrder="2"/>
    </xf>
    <xf numFmtId="1" fontId="12" fillId="4" borderId="16" xfId="22" applyFont="1" applyFill="1" applyBorder="1" applyAlignment="1">
      <alignment horizontal="right" vertical="center" wrapText="1" indent="1"/>
    </xf>
    <xf numFmtId="1" fontId="19" fillId="4" borderId="31" xfId="6" applyFont="1" applyFill="1" applyBorder="1">
      <alignment horizontal="left" vertical="center" wrapText="1"/>
    </xf>
    <xf numFmtId="1" fontId="19" fillId="4" borderId="95" xfId="6" applyFont="1" applyFill="1" applyBorder="1">
      <alignment horizontal="left" vertical="center" wrapText="1"/>
    </xf>
    <xf numFmtId="0" fontId="6" fillId="4" borderId="17" xfId="7" applyFont="1" applyFill="1" applyBorder="1" applyAlignment="1">
      <alignment horizontal="center" vertical="center" wrapText="1"/>
    </xf>
    <xf numFmtId="0" fontId="6" fillId="4" borderId="17" xfId="8" applyFont="1" applyFill="1" applyBorder="1" applyAlignment="1">
      <alignment horizontal="center" vertical="center" wrapText="1"/>
    </xf>
    <xf numFmtId="0" fontId="6" fillId="4" borderId="32" xfId="9" applyFont="1" applyFill="1" applyBorder="1">
      <alignment horizontal="right" vertical="center" wrapText="1"/>
    </xf>
    <xf numFmtId="0" fontId="6" fillId="4" borderId="96" xfId="9" applyFont="1" applyFill="1" applyBorder="1">
      <alignment horizontal="right" vertical="center" wrapText="1"/>
    </xf>
    <xf numFmtId="0" fontId="35" fillId="4" borderId="8" xfId="0" applyFont="1" applyFill="1" applyBorder="1" applyAlignment="1">
      <alignment horizontal="center" vertical="top" wrapText="1" readingOrder="1"/>
    </xf>
    <xf numFmtId="0" fontId="35" fillId="4" borderId="9" xfId="0" applyFont="1" applyFill="1" applyBorder="1" applyAlignment="1">
      <alignment horizontal="center" vertical="top" wrapText="1" readingOrder="1"/>
    </xf>
    <xf numFmtId="0" fontId="32" fillId="5" borderId="0" xfId="17" applyFont="1" applyFill="1" applyAlignment="1">
      <alignment horizontal="center" vertical="center"/>
    </xf>
    <xf numFmtId="0" fontId="10" fillId="5" borderId="0" xfId="19" applyFont="1" applyFill="1" applyAlignment="1">
      <alignment horizontal="center" vertical="center"/>
    </xf>
    <xf numFmtId="1" fontId="5" fillId="4" borderId="31" xfId="6" applyFont="1" applyFill="1" applyBorder="1">
      <alignment horizontal="left" vertical="center" wrapText="1"/>
    </xf>
    <xf numFmtId="1" fontId="5" fillId="4" borderId="95" xfId="6" applyFont="1" applyFill="1" applyBorder="1">
      <alignment horizontal="left" vertical="center" wrapText="1"/>
    </xf>
    <xf numFmtId="0" fontId="15" fillId="4" borderId="17" xfId="7" applyFont="1" applyFill="1" applyBorder="1" applyAlignment="1">
      <alignment horizontal="center" vertical="center" wrapText="1"/>
    </xf>
    <xf numFmtId="0" fontId="15" fillId="4" borderId="17" xfId="8" applyFont="1" applyFill="1" applyBorder="1" applyAlignment="1">
      <alignment horizontal="center" vertical="center" wrapText="1"/>
    </xf>
    <xf numFmtId="0" fontId="15" fillId="4" borderId="32" xfId="9" applyFont="1" applyFill="1" applyBorder="1">
      <alignment horizontal="right" vertical="center" wrapText="1"/>
    </xf>
    <xf numFmtId="0" fontId="15" fillId="4" borderId="96" xfId="9" applyFont="1" applyFill="1" applyBorder="1">
      <alignment horizontal="right" vertical="center" wrapText="1"/>
    </xf>
    <xf numFmtId="164" fontId="15" fillId="0" borderId="0" xfId="4" applyNumberFormat="1" applyFont="1" applyAlignment="1">
      <alignment horizontal="center" vertical="center"/>
    </xf>
    <xf numFmtId="1" fontId="5" fillId="4" borderId="33" xfId="6" applyFont="1" applyFill="1" applyBorder="1">
      <alignment horizontal="left" vertical="center" wrapText="1"/>
    </xf>
    <xf numFmtId="0" fontId="15" fillId="4" borderId="34" xfId="9" applyFont="1" applyFill="1" applyBorder="1">
      <alignment horizontal="right" vertical="center" wrapText="1"/>
    </xf>
    <xf numFmtId="0" fontId="15" fillId="4" borderId="19" xfId="8" applyFont="1" applyFill="1" applyBorder="1" applyAlignment="1">
      <alignment horizontal="center" vertical="center" wrapText="1"/>
    </xf>
    <xf numFmtId="0" fontId="15" fillId="4" borderId="20" xfId="8" applyFont="1" applyFill="1" applyBorder="1" applyAlignment="1">
      <alignment horizontal="center" vertical="center" wrapText="1"/>
    </xf>
    <xf numFmtId="0" fontId="15" fillId="4" borderId="18" xfId="8" applyFont="1" applyFill="1" applyBorder="1" applyAlignment="1">
      <alignment horizontal="center" vertical="center" wrapText="1"/>
    </xf>
    <xf numFmtId="0" fontId="15" fillId="4" borderId="18" xfId="7" applyFont="1" applyFill="1" applyBorder="1" applyAlignment="1">
      <alignment horizontal="center" vertical="center" wrapText="1"/>
    </xf>
    <xf numFmtId="0" fontId="15" fillId="4" borderId="19" xfId="7" applyFont="1" applyFill="1" applyBorder="1" applyAlignment="1">
      <alignment horizontal="center" vertical="center" wrapText="1"/>
    </xf>
    <xf numFmtId="0" fontId="15" fillId="4" borderId="20" xfId="7" applyFont="1" applyFill="1" applyBorder="1" applyAlignment="1">
      <alignment horizontal="center" vertical="center" wrapText="1"/>
    </xf>
    <xf numFmtId="0" fontId="15" fillId="0" borderId="0" xfId="4" applyFont="1" applyAlignment="1">
      <alignment horizontal="right" vertical="center" readingOrder="1"/>
    </xf>
    <xf numFmtId="0" fontId="9" fillId="0" borderId="0" xfId="4" applyFont="1" applyAlignment="1">
      <alignment horizontal="left" vertical="center"/>
    </xf>
    <xf numFmtId="1" fontId="19" fillId="4" borderId="33" xfId="6" applyFont="1" applyFill="1" applyBorder="1">
      <alignment horizontal="left" vertical="center" wrapText="1"/>
    </xf>
    <xf numFmtId="0" fontId="14" fillId="5" borderId="0" xfId="17" applyFont="1" applyFill="1" applyAlignment="1">
      <alignment horizontal="center" wrapText="1"/>
    </xf>
    <xf numFmtId="0" fontId="10" fillId="5" borderId="0" xfId="19" applyFont="1" applyFill="1" applyAlignment="1">
      <alignment horizontal="center" wrapText="1"/>
    </xf>
    <xf numFmtId="0" fontId="10" fillId="5" borderId="0" xfId="19" applyFont="1" applyFill="1" applyAlignment="1">
      <alignment horizontal="center"/>
    </xf>
    <xf numFmtId="0" fontId="19" fillId="4" borderId="28" xfId="8" applyFont="1" applyFill="1" applyBorder="1" applyAlignment="1">
      <alignment horizontal="center" vertical="center" wrapText="1" readingOrder="1"/>
    </xf>
    <xf numFmtId="0" fontId="19" fillId="4" borderId="30" xfId="8" applyFont="1" applyFill="1" applyBorder="1" applyAlignment="1">
      <alignment horizontal="center" vertical="center" wrapText="1" readingOrder="1"/>
    </xf>
    <xf numFmtId="0" fontId="6" fillId="4" borderId="62" xfId="8" applyFont="1" applyFill="1" applyBorder="1" applyAlignment="1">
      <alignment horizontal="center" vertical="center" wrapText="1"/>
    </xf>
    <xf numFmtId="0" fontId="6" fillId="4" borderId="19" xfId="8" applyFont="1" applyFill="1" applyBorder="1" applyAlignment="1">
      <alignment horizontal="center" vertical="center" wrapText="1"/>
    </xf>
    <xf numFmtId="0" fontId="6" fillId="4" borderId="20" xfId="8" applyFont="1" applyFill="1" applyBorder="1" applyAlignment="1">
      <alignment horizontal="center" vertical="center" wrapText="1"/>
    </xf>
    <xf numFmtId="0" fontId="6" fillId="4" borderId="17" xfId="8" applyFont="1" applyFill="1" applyBorder="1">
      <alignment horizontal="center" vertical="center" wrapText="1"/>
    </xf>
    <xf numFmtId="0" fontId="6" fillId="4" borderId="61" xfId="8" applyFont="1" applyFill="1" applyBorder="1">
      <alignment horizontal="center" vertical="center" wrapText="1"/>
    </xf>
    <xf numFmtId="0" fontId="24" fillId="4" borderId="28" xfId="8" applyFont="1" applyFill="1" applyBorder="1" applyAlignment="1">
      <alignment horizontal="center" vertical="center" wrapText="1" readingOrder="1"/>
    </xf>
    <xf numFmtId="0" fontId="24" fillId="4" borderId="30" xfId="8" applyFont="1" applyFill="1" applyBorder="1" applyAlignment="1">
      <alignment horizontal="center" vertical="center" wrapText="1" readingOrder="1"/>
    </xf>
    <xf numFmtId="0" fontId="19" fillId="4" borderId="49" xfId="8" applyFont="1" applyFill="1" applyBorder="1" applyAlignment="1">
      <alignment horizontal="left" vertical="center" wrapText="1" readingOrder="1"/>
    </xf>
    <xf numFmtId="0" fontId="19" fillId="4" borderId="50" xfId="8" applyFont="1" applyFill="1" applyBorder="1" applyAlignment="1">
      <alignment horizontal="left" vertical="center" wrapText="1" readingOrder="1"/>
    </xf>
    <xf numFmtId="0" fontId="24" fillId="4" borderId="51" xfId="8" applyFont="1" applyFill="1" applyBorder="1" applyAlignment="1">
      <alignment horizontal="right" vertical="center" wrapText="1" readingOrder="2"/>
    </xf>
    <xf numFmtId="0" fontId="24" fillId="4" borderId="52" xfId="8" applyFont="1" applyFill="1" applyBorder="1" applyAlignment="1">
      <alignment horizontal="right" vertical="center" wrapText="1" readingOrder="2"/>
    </xf>
    <xf numFmtId="0" fontId="19" fillId="4" borderId="29" xfId="8" applyFont="1" applyFill="1" applyBorder="1">
      <alignment horizontal="center" vertical="center" wrapText="1"/>
    </xf>
    <xf numFmtId="0" fontId="19" fillId="4" borderId="16" xfId="8" applyFont="1" applyFill="1" applyBorder="1">
      <alignment horizontal="center" vertical="center" wrapText="1"/>
    </xf>
    <xf numFmtId="0" fontId="6" fillId="4" borderId="25" xfId="7" applyFont="1" applyFill="1" applyBorder="1" applyAlignment="1">
      <alignment horizontal="center" vertical="center" wrapText="1"/>
    </xf>
    <xf numFmtId="0" fontId="6" fillId="4" borderId="25" xfId="8" applyFont="1" applyFill="1" applyBorder="1" applyAlignment="1">
      <alignment horizontal="center" vertical="center" wrapText="1"/>
    </xf>
    <xf numFmtId="1" fontId="6" fillId="4" borderId="29" xfId="22" applyFont="1" applyFill="1" applyBorder="1">
      <alignment horizontal="center" vertical="center"/>
    </xf>
    <xf numFmtId="1" fontId="6" fillId="4" borderId="16" xfId="22" applyFont="1" applyFill="1" applyBorder="1">
      <alignment horizontal="center" vertical="center"/>
    </xf>
    <xf numFmtId="0" fontId="6" fillId="4" borderId="62" xfId="7" applyFont="1" applyFill="1" applyBorder="1" applyAlignment="1">
      <alignment horizontal="center" vertical="center" wrapText="1"/>
    </xf>
    <xf numFmtId="0" fontId="6" fillId="4" borderId="19" xfId="7" applyFont="1" applyFill="1" applyBorder="1" applyAlignment="1">
      <alignment horizontal="center" vertical="center" wrapText="1"/>
    </xf>
    <xf numFmtId="1" fontId="19" fillId="4" borderId="66" xfId="6" applyFont="1" applyFill="1" applyBorder="1">
      <alignment horizontal="left" vertical="center" wrapText="1"/>
    </xf>
    <xf numFmtId="1" fontId="19" fillId="4" borderId="67" xfId="6" applyFont="1" applyFill="1" applyBorder="1">
      <alignment horizontal="left" vertical="center" wrapText="1"/>
    </xf>
    <xf numFmtId="0" fontId="6" fillId="4" borderId="64" xfId="9" applyFont="1" applyFill="1" applyBorder="1">
      <alignment horizontal="right" vertical="center" wrapText="1"/>
    </xf>
    <xf numFmtId="0" fontId="6" fillId="4" borderId="65" xfId="9" applyFont="1" applyFill="1" applyBorder="1">
      <alignment horizontal="right" vertical="center" wrapText="1"/>
    </xf>
    <xf numFmtId="0" fontId="14" fillId="5" borderId="0" xfId="17" applyFont="1" applyFill="1" applyAlignment="1">
      <alignment horizontal="center" vertical="center"/>
    </xf>
    <xf numFmtId="0" fontId="10" fillId="5" borderId="0" xfId="19" applyFont="1" applyFill="1" applyAlignment="1">
      <alignment horizontal="center" vertical="center" wrapText="1"/>
    </xf>
    <xf numFmtId="0" fontId="19" fillId="4" borderId="29" xfId="7" applyFont="1" applyFill="1" applyBorder="1" applyAlignment="1">
      <alignment horizontal="center" vertical="center" wrapText="1"/>
    </xf>
    <xf numFmtId="0" fontId="19" fillId="4" borderId="16" xfId="7" applyFont="1" applyFill="1" applyBorder="1" applyAlignment="1">
      <alignment horizontal="center" vertical="center" wrapText="1"/>
    </xf>
    <xf numFmtId="0" fontId="6" fillId="4" borderId="29" xfId="7" applyFont="1" applyFill="1" applyBorder="1" applyAlignment="1">
      <alignment horizontal="center" vertical="center" wrapText="1"/>
    </xf>
    <xf numFmtId="0" fontId="6" fillId="4" borderId="16" xfId="7" applyFont="1" applyFill="1" applyBorder="1" applyAlignment="1">
      <alignment horizontal="center" vertical="center" wrapText="1"/>
    </xf>
    <xf numFmtId="0" fontId="6" fillId="4" borderId="60" xfId="7" applyFont="1" applyFill="1" applyBorder="1" applyAlignment="1">
      <alignment horizontal="center" vertical="center" wrapText="1"/>
    </xf>
    <xf numFmtId="0" fontId="15" fillId="4" borderId="61" xfId="8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/>
    </xf>
    <xf numFmtId="0" fontId="34" fillId="4" borderId="68" xfId="8" applyFont="1" applyFill="1" applyBorder="1" applyAlignment="1">
      <alignment horizontal="center" vertical="center" wrapText="1"/>
    </xf>
    <xf numFmtId="0" fontId="34" fillId="4" borderId="53" xfId="8" applyFont="1" applyFill="1" applyBorder="1" applyAlignment="1">
      <alignment horizontal="center" vertical="center" wrapText="1"/>
    </xf>
    <xf numFmtId="0" fontId="34" fillId="4" borderId="21" xfId="8" applyFont="1" applyFill="1" applyBorder="1" applyAlignment="1">
      <alignment horizontal="center" vertical="center" wrapText="1"/>
    </xf>
    <xf numFmtId="0" fontId="34" fillId="4" borderId="55" xfId="8" applyFont="1" applyFill="1" applyBorder="1" applyAlignment="1">
      <alignment horizontal="center" vertical="center" wrapText="1"/>
    </xf>
    <xf numFmtId="1" fontId="24" fillId="4" borderId="54" xfId="22" applyFont="1" applyFill="1" applyBorder="1" applyAlignment="1">
      <alignment horizontal="center" vertical="center"/>
    </xf>
    <xf numFmtId="1" fontId="24" fillId="4" borderId="68" xfId="22" applyFont="1" applyFill="1" applyBorder="1" applyAlignment="1">
      <alignment horizontal="center" vertical="center"/>
    </xf>
    <xf numFmtId="1" fontId="24" fillId="4" borderId="56" xfId="22" applyFont="1" applyFill="1" applyBorder="1" applyAlignment="1">
      <alignment horizontal="center" vertical="center"/>
    </xf>
    <xf numFmtId="1" fontId="24" fillId="4" borderId="21" xfId="22" applyFont="1" applyFill="1" applyBorder="1" applyAlignment="1">
      <alignment horizontal="center" vertical="center"/>
    </xf>
    <xf numFmtId="0" fontId="6" fillId="5" borderId="56" xfId="7" applyFont="1" applyFill="1" applyBorder="1" applyAlignment="1">
      <alignment horizontal="center" vertical="center"/>
    </xf>
    <xf numFmtId="0" fontId="6" fillId="5" borderId="63" xfId="7" applyFont="1" applyFill="1" applyBorder="1" applyAlignment="1">
      <alignment horizontal="center" vertical="center"/>
    </xf>
    <xf numFmtId="0" fontId="19" fillId="5" borderId="62" xfId="7" applyFont="1" applyFill="1" applyBorder="1" applyAlignment="1">
      <alignment horizontal="center" vertical="center"/>
    </xf>
    <xf numFmtId="0" fontId="19" fillId="5" borderId="55" xfId="7" applyFont="1" applyFill="1" applyBorder="1" applyAlignment="1">
      <alignment horizontal="center" vertical="center"/>
    </xf>
    <xf numFmtId="0" fontId="10" fillId="0" borderId="0" xfId="19" applyFont="1" applyAlignment="1">
      <alignment horizontal="center"/>
    </xf>
    <xf numFmtId="0" fontId="14" fillId="0" borderId="0" xfId="17" applyFont="1" applyAlignment="1">
      <alignment horizontal="center"/>
    </xf>
    <xf numFmtId="166" fontId="4" fillId="5" borderId="47" xfId="37" applyNumberFormat="1" applyFont="1" applyFill="1" applyBorder="1" applyAlignment="1" applyProtection="1">
      <alignment horizontal="right" vertical="center" wrapText="1" indent="1"/>
    </xf>
    <xf numFmtId="166" fontId="4" fillId="5" borderId="58" xfId="37" applyNumberFormat="1" applyFont="1" applyFill="1" applyBorder="1" applyAlignment="1" applyProtection="1">
      <alignment horizontal="right" vertical="center" wrapText="1" indent="1"/>
    </xf>
    <xf numFmtId="0" fontId="4" fillId="5" borderId="48" xfId="38" applyFont="1" applyFill="1" applyBorder="1" applyAlignment="1">
      <alignment horizontal="center" vertical="center" wrapText="1"/>
    </xf>
    <xf numFmtId="0" fontId="4" fillId="5" borderId="37" xfId="38" applyFont="1" applyFill="1" applyBorder="1" applyAlignment="1">
      <alignment horizontal="center" vertical="center" wrapText="1"/>
    </xf>
    <xf numFmtId="166" fontId="4" fillId="5" borderId="38" xfId="37" applyNumberFormat="1" applyFont="1" applyFill="1" applyBorder="1" applyAlignment="1" applyProtection="1">
      <alignment horizontal="right" vertical="center" wrapText="1" indent="1"/>
    </xf>
    <xf numFmtId="0" fontId="6" fillId="4" borderId="18" xfId="37" applyFont="1" applyFill="1" applyBorder="1" applyAlignment="1">
      <alignment horizontal="center" vertical="center"/>
    </xf>
    <xf numFmtId="0" fontId="6" fillId="4" borderId="20" xfId="36" applyFont="1" applyFill="1" applyBorder="1" applyAlignment="1">
      <alignment horizontal="center" vertical="center"/>
    </xf>
    <xf numFmtId="0" fontId="6" fillId="4" borderId="17" xfId="36" applyFont="1" applyFill="1" applyBorder="1" applyAlignment="1">
      <alignment horizontal="center" vertical="center"/>
    </xf>
    <xf numFmtId="166" fontId="4" fillId="4" borderId="38" xfId="37" applyNumberFormat="1" applyFont="1" applyFill="1" applyBorder="1" applyAlignment="1" applyProtection="1">
      <alignment horizontal="right" vertical="center" wrapText="1" indent="1"/>
    </xf>
    <xf numFmtId="0" fontId="4" fillId="4" borderId="37" xfId="38" applyFont="1" applyFill="1" applyBorder="1" applyAlignment="1">
      <alignment horizontal="center" vertical="center" wrapText="1"/>
    </xf>
    <xf numFmtId="166" fontId="4" fillId="4" borderId="40" xfId="37" applyNumberFormat="1" applyFont="1" applyFill="1" applyBorder="1" applyAlignment="1" applyProtection="1">
      <alignment horizontal="right" vertical="center" wrapText="1" indent="1"/>
    </xf>
    <xf numFmtId="166" fontId="4" fillId="5" borderId="36" xfId="37" applyNumberFormat="1" applyFont="1" applyFill="1" applyBorder="1" applyAlignment="1" applyProtection="1">
      <alignment horizontal="right" vertical="center" wrapText="1" indent="1"/>
    </xf>
    <xf numFmtId="166" fontId="4" fillId="4" borderId="37" xfId="37" applyNumberFormat="1" applyFont="1" applyFill="1" applyBorder="1" applyAlignment="1" applyProtection="1">
      <alignment horizontal="center" vertical="center" wrapText="1"/>
    </xf>
    <xf numFmtId="166" fontId="4" fillId="4" borderId="10" xfId="37" applyNumberFormat="1" applyFont="1" applyFill="1" applyBorder="1" applyAlignment="1" applyProtection="1">
      <alignment horizontal="left" vertical="center" wrapText="1" indent="1"/>
    </xf>
    <xf numFmtId="166" fontId="4" fillId="5" borderId="48" xfId="37" applyNumberFormat="1" applyFont="1" applyFill="1" applyBorder="1" applyAlignment="1" applyProtection="1">
      <alignment horizontal="center" vertical="center" wrapText="1"/>
    </xf>
    <xf numFmtId="166" fontId="4" fillId="5" borderId="57" xfId="37" applyNumberFormat="1" applyFont="1" applyFill="1" applyBorder="1" applyAlignment="1" applyProtection="1">
      <alignment horizontal="center" vertical="center" wrapText="1"/>
    </xf>
    <xf numFmtId="166" fontId="4" fillId="5" borderId="46" xfId="37" applyNumberFormat="1" applyFont="1" applyFill="1" applyBorder="1" applyAlignment="1" applyProtection="1">
      <alignment horizontal="left" vertical="center" wrapText="1" indent="1"/>
    </xf>
    <xf numFmtId="166" fontId="4" fillId="5" borderId="13" xfId="37" applyNumberFormat="1" applyFont="1" applyFill="1" applyBorder="1" applyAlignment="1" applyProtection="1">
      <alignment horizontal="left" vertical="center" wrapText="1" indent="1"/>
    </xf>
    <xf numFmtId="166" fontId="4" fillId="5" borderId="37" xfId="37" applyNumberFormat="1" applyFont="1" applyFill="1" applyBorder="1" applyAlignment="1" applyProtection="1">
      <alignment horizontal="center" vertical="center" wrapText="1"/>
    </xf>
    <xf numFmtId="166" fontId="4" fillId="5" borderId="10" xfId="37" applyNumberFormat="1" applyFont="1" applyFill="1" applyBorder="1" applyAlignment="1" applyProtection="1">
      <alignment horizontal="left" vertical="center" wrapText="1" indent="1"/>
    </xf>
    <xf numFmtId="166" fontId="4" fillId="4" borderId="39" xfId="37" applyNumberFormat="1" applyFont="1" applyFill="1" applyBorder="1" applyAlignment="1" applyProtection="1">
      <alignment horizontal="center" vertical="center" wrapText="1"/>
    </xf>
    <xf numFmtId="166" fontId="4" fillId="4" borderId="22" xfId="37" applyNumberFormat="1" applyFont="1" applyFill="1" applyBorder="1" applyAlignment="1" applyProtection="1">
      <alignment horizontal="left" vertical="center" wrapText="1" indent="1"/>
    </xf>
    <xf numFmtId="166" fontId="4" fillId="5" borderId="35" xfId="37" applyNumberFormat="1" applyFont="1" applyFill="1" applyBorder="1" applyAlignment="1" applyProtection="1">
      <alignment horizontal="center" vertical="center" wrapText="1"/>
    </xf>
    <xf numFmtId="166" fontId="4" fillId="5" borderId="11" xfId="37" applyNumberFormat="1" applyFont="1" applyFill="1" applyBorder="1" applyAlignment="1" applyProtection="1">
      <alignment horizontal="left" vertical="center" wrapText="1" indent="1"/>
    </xf>
    <xf numFmtId="0" fontId="14" fillId="5" borderId="0" xfId="36" applyFont="1" applyFill="1" applyBorder="1" applyAlignment="1">
      <alignment horizontal="center" vertical="center"/>
    </xf>
    <xf numFmtId="0" fontId="10" fillId="5" borderId="0" xfId="36" applyFont="1" applyFill="1" applyBorder="1" applyAlignment="1">
      <alignment horizontal="center" vertical="center"/>
    </xf>
    <xf numFmtId="0" fontId="23" fillId="5" borderId="0" xfId="0" applyFont="1" applyFill="1" applyAlignment="1">
      <alignment horizontal="center"/>
    </xf>
    <xf numFmtId="1" fontId="19" fillId="4" borderId="73" xfId="6" applyFont="1" applyFill="1" applyBorder="1">
      <alignment horizontal="left" vertical="center" wrapText="1"/>
    </xf>
    <xf numFmtId="1" fontId="19" fillId="4" borderId="75" xfId="6" applyFont="1" applyFill="1" applyBorder="1">
      <alignment horizontal="left" vertical="center" wrapText="1"/>
    </xf>
    <xf numFmtId="0" fontId="6" fillId="4" borderId="28" xfId="7" applyFont="1" applyFill="1" applyBorder="1" applyAlignment="1">
      <alignment horizontal="center" vertical="center" wrapText="1"/>
    </xf>
    <xf numFmtId="0" fontId="24" fillId="4" borderId="28" xfId="8" applyFont="1" applyFill="1" applyBorder="1" applyAlignment="1">
      <alignment horizontal="center" vertical="center" wrapText="1"/>
    </xf>
    <xf numFmtId="0" fontId="6" fillId="4" borderId="74" xfId="9" applyFont="1" applyFill="1" applyBorder="1">
      <alignment horizontal="right" vertical="center" wrapText="1"/>
    </xf>
    <xf numFmtId="0" fontId="6" fillId="4" borderId="76" xfId="9" applyFont="1" applyFill="1" applyBorder="1">
      <alignment horizontal="right" vertical="center" wrapText="1"/>
    </xf>
    <xf numFmtId="1" fontId="6" fillId="4" borderId="53" xfId="6" applyFont="1" applyFill="1" applyBorder="1" applyAlignment="1">
      <alignment horizontal="center" vertical="center" wrapText="1"/>
    </xf>
    <xf numFmtId="1" fontId="6" fillId="4" borderId="55" xfId="6" applyFont="1" applyFill="1" applyBorder="1" applyAlignment="1">
      <alignment horizontal="center" vertical="center" wrapText="1"/>
    </xf>
    <xf numFmtId="0" fontId="6" fillId="4" borderId="28" xfId="9" applyFont="1" applyFill="1" applyBorder="1" applyAlignment="1">
      <alignment horizontal="center" vertical="center" wrapText="1"/>
    </xf>
    <xf numFmtId="0" fontId="6" fillId="4" borderId="30" xfId="9" applyFont="1" applyFill="1" applyBorder="1" applyAlignment="1">
      <alignment horizontal="center" vertical="center" wrapText="1"/>
    </xf>
    <xf numFmtId="0" fontId="6" fillId="4" borderId="28" xfId="8" applyFont="1" applyFill="1" applyBorder="1">
      <alignment horizontal="center" vertical="center" wrapText="1"/>
    </xf>
    <xf numFmtId="0" fontId="6" fillId="4" borderId="30" xfId="8" applyFont="1" applyFill="1" applyBorder="1">
      <alignment horizontal="center" vertical="center" wrapText="1"/>
    </xf>
    <xf numFmtId="0" fontId="6" fillId="4" borderId="30" xfId="7" applyFont="1" applyFill="1" applyBorder="1" applyAlignment="1">
      <alignment horizontal="center" vertical="center" wrapText="1"/>
    </xf>
    <xf numFmtId="0" fontId="6" fillId="4" borderId="106" xfId="9" applyFont="1" applyFill="1" applyBorder="1" applyAlignment="1">
      <alignment horizontal="right" vertical="center" wrapText="1"/>
    </xf>
    <xf numFmtId="0" fontId="6" fillId="4" borderId="108" xfId="9" applyFont="1" applyFill="1" applyBorder="1" applyAlignment="1">
      <alignment horizontal="right" vertical="center" wrapText="1"/>
    </xf>
    <xf numFmtId="0" fontId="6" fillId="4" borderId="110" xfId="9" applyFont="1" applyFill="1" applyBorder="1" applyAlignment="1">
      <alignment horizontal="right" vertical="center" wrapText="1"/>
    </xf>
    <xf numFmtId="0" fontId="10" fillId="5" borderId="0" xfId="19" applyFont="1" applyFill="1" applyAlignment="1">
      <alignment horizontal="center" vertical="center" readingOrder="2"/>
    </xf>
    <xf numFmtId="0" fontId="6" fillId="4" borderId="62" xfId="8" applyFont="1" applyFill="1" applyBorder="1">
      <alignment horizontal="center" vertical="center" wrapText="1"/>
    </xf>
    <xf numFmtId="0" fontId="6" fillId="4" borderId="19" xfId="8" applyFont="1" applyFill="1" applyBorder="1">
      <alignment horizontal="center" vertical="center" wrapText="1"/>
    </xf>
    <xf numFmtId="0" fontId="6" fillId="4" borderId="63" xfId="8" applyFont="1" applyFill="1" applyBorder="1">
      <alignment horizontal="center" vertical="center" wrapText="1"/>
    </xf>
    <xf numFmtId="0" fontId="6" fillId="4" borderId="62" xfId="7" applyFont="1" applyFill="1" applyBorder="1" applyAlignment="1">
      <alignment horizontal="center" vertical="center"/>
    </xf>
    <xf numFmtId="0" fontId="6" fillId="4" borderId="19" xfId="7" applyFont="1" applyFill="1" applyBorder="1" applyAlignment="1">
      <alignment horizontal="center" vertical="center"/>
    </xf>
    <xf numFmtId="0" fontId="6" fillId="4" borderId="63" xfId="7" applyFont="1" applyFill="1" applyBorder="1" applyAlignment="1">
      <alignment horizontal="center" vertical="center"/>
    </xf>
    <xf numFmtId="1" fontId="19" fillId="4" borderId="105" xfId="6" applyFont="1" applyFill="1" applyBorder="1">
      <alignment horizontal="left" vertical="center" wrapText="1"/>
    </xf>
    <xf numFmtId="1" fontId="19" fillId="4" borderId="107" xfId="6" applyFont="1" applyFill="1" applyBorder="1">
      <alignment horizontal="left" vertical="center" wrapText="1"/>
    </xf>
    <xf numFmtId="1" fontId="19" fillId="4" borderId="109" xfId="6" applyFont="1" applyFill="1" applyBorder="1">
      <alignment horizontal="left" vertical="center" wrapText="1"/>
    </xf>
    <xf numFmtId="0" fontId="9" fillId="4" borderId="58" xfId="38" applyFont="1" applyFill="1" applyBorder="1" applyAlignment="1">
      <alignment horizontal="right" vertical="center" wrapText="1" indent="1"/>
    </xf>
    <xf numFmtId="0" fontId="9" fillId="4" borderId="59" xfId="38" applyFont="1" applyFill="1" applyBorder="1" applyAlignment="1">
      <alignment horizontal="right" vertical="center" wrapText="1" indent="1"/>
    </xf>
    <xf numFmtId="0" fontId="9" fillId="5" borderId="77" xfId="38" applyFont="1" applyFill="1" applyBorder="1" applyAlignment="1">
      <alignment horizontal="right" vertical="center" wrapText="1" indent="1"/>
    </xf>
    <xf numFmtId="0" fontId="9" fillId="5" borderId="36" xfId="38" applyFont="1" applyFill="1" applyBorder="1" applyAlignment="1">
      <alignment horizontal="right" vertical="center" wrapText="1" indent="1"/>
    </xf>
    <xf numFmtId="0" fontId="9" fillId="4" borderId="36" xfId="38" applyFont="1" applyFill="1" applyBorder="1" applyAlignment="1">
      <alignment horizontal="right" vertical="center" wrapText="1" indent="1"/>
    </xf>
    <xf numFmtId="0" fontId="9" fillId="5" borderId="58" xfId="38" applyFont="1" applyFill="1" applyBorder="1" applyAlignment="1">
      <alignment horizontal="right" vertical="center" wrapText="1" indent="1"/>
    </xf>
    <xf numFmtId="0" fontId="6" fillId="5" borderId="80" xfId="38" applyFont="1" applyFill="1" applyBorder="1" applyAlignment="1">
      <alignment horizontal="center" vertical="center" wrapText="1"/>
    </xf>
    <xf numFmtId="0" fontId="6" fillId="5" borderId="81" xfId="38" applyFont="1" applyFill="1" applyBorder="1" applyAlignment="1">
      <alignment horizontal="center" vertical="center" wrapText="1"/>
    </xf>
    <xf numFmtId="0" fontId="6" fillId="5" borderId="83" xfId="38" applyFont="1" applyFill="1" applyBorder="1" applyAlignment="1">
      <alignment horizontal="center" vertical="center" wrapText="1"/>
    </xf>
    <xf numFmtId="0" fontId="6" fillId="5" borderId="84" xfId="38" applyFont="1" applyFill="1" applyBorder="1" applyAlignment="1">
      <alignment horizontal="center" vertical="center" wrapText="1"/>
    </xf>
    <xf numFmtId="0" fontId="6" fillId="5" borderId="86" xfId="38" applyFont="1" applyFill="1" applyBorder="1" applyAlignment="1">
      <alignment horizontal="center" vertical="center" wrapText="1"/>
    </xf>
    <xf numFmtId="0" fontId="6" fillId="5" borderId="87" xfId="38" applyFont="1" applyFill="1" applyBorder="1" applyAlignment="1">
      <alignment horizontal="center" vertical="center" wrapText="1"/>
    </xf>
    <xf numFmtId="0" fontId="6" fillId="5" borderId="77" xfId="36" applyFont="1" applyFill="1" applyBorder="1" applyAlignment="1">
      <alignment vertical="center"/>
    </xf>
    <xf numFmtId="0" fontId="6" fillId="5" borderId="59" xfId="36" applyFont="1" applyFill="1" applyBorder="1" applyAlignment="1">
      <alignment vertical="center"/>
    </xf>
    <xf numFmtId="0" fontId="31" fillId="4" borderId="0" xfId="38" applyFont="1" applyFill="1" applyBorder="1" applyAlignment="1">
      <alignment horizontal="center" vertical="center" wrapText="1"/>
    </xf>
    <xf numFmtId="0" fontId="31" fillId="4" borderId="0" xfId="38" applyFont="1" applyFill="1" applyBorder="1" applyAlignment="1">
      <alignment horizontal="left" vertical="center" wrapText="1" indent="1"/>
    </xf>
    <xf numFmtId="0" fontId="31" fillId="5" borderId="0" xfId="38" applyFont="1" applyFill="1" applyBorder="1" applyAlignment="1">
      <alignment horizontal="center" vertical="center" wrapText="1"/>
    </xf>
    <xf numFmtId="0" fontId="31" fillId="5" borderId="78" xfId="38" applyFont="1" applyFill="1" applyBorder="1" applyAlignment="1">
      <alignment horizontal="left" vertical="center" wrapText="1" indent="1"/>
    </xf>
    <xf numFmtId="0" fontId="31" fillId="4" borderId="21" xfId="38" applyFont="1" applyFill="1" applyBorder="1" applyAlignment="1">
      <alignment horizontal="center" vertical="center" wrapText="1"/>
    </xf>
    <xf numFmtId="0" fontId="31" fillId="4" borderId="78" xfId="38" applyFont="1" applyFill="1" applyBorder="1" applyAlignment="1">
      <alignment horizontal="left" vertical="center" wrapText="1" indent="1"/>
    </xf>
    <xf numFmtId="0" fontId="31" fillId="4" borderId="69" xfId="38" applyFont="1" applyFill="1" applyBorder="1" applyAlignment="1">
      <alignment horizontal="left" vertical="center" wrapText="1" indent="1"/>
    </xf>
    <xf numFmtId="0" fontId="31" fillId="5" borderId="35" xfId="38" applyFont="1" applyFill="1" applyBorder="1" applyAlignment="1">
      <alignment horizontal="center" vertical="center" wrapText="1"/>
    </xf>
    <xf numFmtId="0" fontId="31" fillId="5" borderId="57" xfId="38" applyFont="1" applyFill="1" applyBorder="1" applyAlignment="1">
      <alignment horizontal="center" vertical="center" wrapText="1"/>
    </xf>
    <xf numFmtId="0" fontId="31" fillId="5" borderId="11" xfId="38" applyFont="1" applyFill="1" applyBorder="1" applyAlignment="1">
      <alignment horizontal="left" vertical="center" wrapText="1" indent="1"/>
    </xf>
    <xf numFmtId="0" fontId="31" fillId="5" borderId="13" xfId="38" applyFont="1" applyFill="1" applyBorder="1" applyAlignment="1">
      <alignment horizontal="left" vertical="center" wrapText="1" indent="1"/>
    </xf>
    <xf numFmtId="0" fontId="31" fillId="5" borderId="37" xfId="38" applyFont="1" applyFill="1" applyBorder="1" applyAlignment="1">
      <alignment horizontal="center" vertical="center" wrapText="1"/>
    </xf>
    <xf numFmtId="0" fontId="31" fillId="5" borderId="10" xfId="38" applyFont="1" applyFill="1" applyBorder="1" applyAlignment="1">
      <alignment horizontal="left" vertical="center" wrapText="1" indent="1"/>
    </xf>
    <xf numFmtId="0" fontId="31" fillId="4" borderId="35" xfId="38" applyFont="1" applyFill="1" applyBorder="1" applyAlignment="1">
      <alignment horizontal="center" vertical="center" wrapText="1"/>
    </xf>
    <xf numFmtId="0" fontId="31" fillId="4" borderId="37" xfId="38" applyFont="1" applyFill="1" applyBorder="1" applyAlignment="1">
      <alignment horizontal="center" vertical="center" wrapText="1"/>
    </xf>
    <xf numFmtId="0" fontId="31" fillId="4" borderId="11" xfId="38" applyFont="1" applyFill="1" applyBorder="1" applyAlignment="1">
      <alignment horizontal="left" vertical="center" wrapText="1" indent="1"/>
    </xf>
    <xf numFmtId="0" fontId="31" fillId="4" borderId="10" xfId="38" applyFont="1" applyFill="1" applyBorder="1" applyAlignment="1">
      <alignment horizontal="left" vertical="center" wrapText="1" indent="1"/>
    </xf>
    <xf numFmtId="0" fontId="31" fillId="4" borderId="57" xfId="38" applyFont="1" applyFill="1" applyBorder="1" applyAlignment="1">
      <alignment horizontal="center" vertical="center" wrapText="1"/>
    </xf>
    <xf numFmtId="0" fontId="31" fillId="4" borderId="13" xfId="38" applyFont="1" applyFill="1" applyBorder="1" applyAlignment="1">
      <alignment horizontal="left" vertical="center" wrapText="1" indent="1"/>
    </xf>
    <xf numFmtId="0" fontId="31" fillId="4" borderId="81" xfId="38" applyFont="1" applyFill="1" applyBorder="1" applyAlignment="1">
      <alignment horizontal="center" vertical="center" wrapText="1"/>
    </xf>
    <xf numFmtId="0" fontId="31" fillId="4" borderId="82" xfId="38" applyFont="1" applyFill="1" applyBorder="1" applyAlignment="1">
      <alignment horizontal="left" vertical="center" wrapText="1" indent="1"/>
    </xf>
    <xf numFmtId="0" fontId="31" fillId="5" borderId="78" xfId="38" applyFont="1" applyFill="1" applyBorder="1" applyAlignment="1">
      <alignment horizontal="center" vertical="center" wrapText="1"/>
    </xf>
    <xf numFmtId="0" fontId="31" fillId="5" borderId="79" xfId="38" applyFont="1" applyFill="1" applyBorder="1" applyAlignment="1">
      <alignment horizontal="left" vertical="center" wrapText="1" indent="1"/>
    </xf>
    <xf numFmtId="0" fontId="14" fillId="5" borderId="0" xfId="36" applyFont="1" applyFill="1" applyAlignment="1">
      <alignment horizontal="center" vertical="center"/>
    </xf>
    <xf numFmtId="0" fontId="15" fillId="5" borderId="0" xfId="36" applyFont="1" applyFill="1" applyAlignment="1">
      <alignment horizontal="center" vertical="center"/>
    </xf>
    <xf numFmtId="0" fontId="32" fillId="5" borderId="0" xfId="17" applyFont="1" applyFill="1" applyAlignment="1">
      <alignment horizontal="center" vertical="center" readingOrder="2"/>
    </xf>
    <xf numFmtId="0" fontId="10" fillId="5" borderId="0" xfId="19" applyFont="1" applyFill="1" applyAlignment="1">
      <alignment horizontal="center" vertical="center" readingOrder="1"/>
    </xf>
    <xf numFmtId="1" fontId="24" fillId="4" borderId="47" xfId="22" applyFont="1" applyFill="1" applyBorder="1">
      <alignment horizontal="center" vertical="center"/>
    </xf>
    <xf numFmtId="1" fontId="24" fillId="4" borderId="40" xfId="22" applyFont="1" applyFill="1" applyBorder="1">
      <alignment horizontal="center" vertical="center"/>
    </xf>
    <xf numFmtId="0" fontId="34" fillId="4" borderId="48" xfId="8" applyFont="1" applyFill="1" applyBorder="1">
      <alignment horizontal="center" vertical="center" wrapText="1"/>
    </xf>
    <xf numFmtId="0" fontId="34" fillId="4" borderId="39" xfId="8" applyFont="1" applyFill="1" applyBorder="1">
      <alignment horizontal="center" vertical="center" wrapText="1"/>
    </xf>
    <xf numFmtId="0" fontId="6" fillId="4" borderId="100" xfId="8" applyFont="1" applyFill="1" applyBorder="1" applyAlignment="1">
      <alignment horizontal="center" vertical="center" wrapText="1"/>
    </xf>
    <xf numFmtId="0" fontId="6" fillId="4" borderId="68" xfId="8" applyFont="1" applyFill="1" applyBorder="1" applyAlignment="1">
      <alignment horizontal="center" vertical="center" wrapText="1"/>
    </xf>
    <xf numFmtId="0" fontId="6" fillId="4" borderId="99" xfId="8" applyFont="1" applyFill="1" applyBorder="1" applyAlignment="1">
      <alignment horizontal="center" vertical="center" wrapText="1"/>
    </xf>
    <xf numFmtId="0" fontId="6" fillId="4" borderId="100" xfId="8" applyFont="1" applyFill="1" applyBorder="1">
      <alignment horizontal="center" vertical="center" wrapText="1"/>
    </xf>
    <xf numFmtId="0" fontId="6" fillId="4" borderId="68" xfId="8" applyFont="1" applyFill="1" applyBorder="1">
      <alignment horizontal="center" vertical="center" wrapText="1"/>
    </xf>
    <xf numFmtId="0" fontId="6" fillId="4" borderId="99" xfId="8" applyFont="1" applyFill="1" applyBorder="1">
      <alignment horizontal="center" vertical="center" wrapText="1"/>
    </xf>
  </cellXfs>
  <cellStyles count="44">
    <cellStyle name="Comma" xfId="33" builtinId="3"/>
    <cellStyle name="H1" xfId="17"/>
    <cellStyle name="H1 2" xfId="1"/>
    <cellStyle name="H1 2 2" xfId="18"/>
    <cellStyle name="H2" xfId="19"/>
    <cellStyle name="H2 2" xfId="2"/>
    <cellStyle name="H2 2 2" xfId="20"/>
    <cellStyle name="had" xfId="21"/>
    <cellStyle name="had 2" xfId="9"/>
    <cellStyle name="had0" xfId="6"/>
    <cellStyle name="Had1" xfId="22"/>
    <cellStyle name="Had2" xfId="8"/>
    <cellStyle name="Had3" xfId="23"/>
    <cellStyle name="inxa" xfId="24"/>
    <cellStyle name="inxa 2" xfId="34"/>
    <cellStyle name="inxe" xfId="25"/>
    <cellStyle name="Normal" xfId="0" builtinId="0"/>
    <cellStyle name="Normal 2" xfId="4"/>
    <cellStyle name="Normal 2 2" xfId="26"/>
    <cellStyle name="Normal 3" xfId="36"/>
    <cellStyle name="Normal 4" xfId="39"/>
    <cellStyle name="Normal 4 2" xfId="40"/>
    <cellStyle name="Normal 5" xfId="41"/>
    <cellStyle name="Normal 6" xfId="42"/>
    <cellStyle name="Normal_ورقة1" xfId="37"/>
    <cellStyle name="Normal_ورقة2" xfId="38"/>
    <cellStyle name="NotA" xfId="27"/>
    <cellStyle name="Note 2" xfId="32"/>
    <cellStyle name="Percent 2" xfId="43"/>
    <cellStyle name="T1" xfId="5"/>
    <cellStyle name="T1 2" xfId="14"/>
    <cellStyle name="T2" xfId="3"/>
    <cellStyle name="T2 2" xfId="28"/>
    <cellStyle name="T2 2 2" xfId="29"/>
    <cellStyle name="T2 3" xfId="13"/>
    <cellStyle name="T2 4" xfId="35"/>
    <cellStyle name="Total 2" xfId="7"/>
    <cellStyle name="Total1" xfId="15"/>
    <cellStyle name="TXT1" xfId="16"/>
    <cellStyle name="TXT1 2" xfId="30"/>
    <cellStyle name="TXT2" xfId="12"/>
    <cellStyle name="TXT3" xfId="11"/>
    <cellStyle name="TXT4" xfId="10"/>
    <cellStyle name="TXT5" xfId="31"/>
  </cellStyles>
  <dxfs count="5">
    <dxf>
      <fill>
        <patternFill>
          <bgColor theme="2"/>
        </patternFill>
      </fill>
    </dxf>
    <dxf>
      <font>
        <b/>
        <color theme="1"/>
      </font>
    </dxf>
    <dxf>
      <font>
        <b/>
        <color theme="1"/>
      </font>
    </dxf>
    <dxf>
      <border>
        <top style="thin">
          <color auto="1"/>
        </top>
      </border>
    </dxf>
    <dxf>
      <font>
        <b/>
        <color theme="1"/>
      </font>
      <border>
        <bottom style="thin">
          <color theme="1"/>
        </bottom>
      </border>
    </dxf>
  </dxfs>
  <tableStyles count="1" defaultTableStyle="TableStyleMedium9" defaultPivotStyle="PivotStyleLight16">
    <tableStyle name="VITAL" pivot="0" count="5">
      <tableStyleElement type="headerRow" dxfId="4"/>
      <tableStyleElement type="totalRow" dxfId="3"/>
      <tableStyleElement type="firstColumn" dxfId="2"/>
      <tableStyleElement type="lastColumn" dxfId="1"/>
      <tableStyleElement type="secondRowStripe" dxfId="0"/>
    </tableStyle>
  </tableStyles>
  <colors>
    <mruColors>
      <color rgb="FF00CC00"/>
      <color rgb="FFAD3973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6.xml"/><Relationship Id="rId26" Type="http://schemas.openxmlformats.org/officeDocument/2006/relationships/chartsheet" Target="chartsheets/sheet5.xml"/><Relationship Id="rId39" Type="http://schemas.openxmlformats.org/officeDocument/2006/relationships/worksheet" Target="worksheets/sheet32.xml"/><Relationship Id="rId21" Type="http://schemas.openxmlformats.org/officeDocument/2006/relationships/chartsheet" Target="chartsheets/sheet4.xml"/><Relationship Id="rId34" Type="http://schemas.openxmlformats.org/officeDocument/2006/relationships/worksheet" Target="worksheets/sheet28.xml"/><Relationship Id="rId42" Type="http://schemas.openxmlformats.org/officeDocument/2006/relationships/worksheet" Target="worksheets/sheet35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9" Type="http://schemas.openxmlformats.org/officeDocument/2006/relationships/worksheet" Target="worksheets/sheet23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0.xml"/><Relationship Id="rId32" Type="http://schemas.openxmlformats.org/officeDocument/2006/relationships/worksheet" Target="worksheets/sheet26.xml"/><Relationship Id="rId37" Type="http://schemas.openxmlformats.org/officeDocument/2006/relationships/worksheet" Target="worksheets/sheet30.xml"/><Relationship Id="rId40" Type="http://schemas.openxmlformats.org/officeDocument/2006/relationships/worksheet" Target="worksheets/sheet33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19.xml"/><Relationship Id="rId28" Type="http://schemas.openxmlformats.org/officeDocument/2006/relationships/chartsheet" Target="chartsheets/sheet6.xml"/><Relationship Id="rId36" Type="http://schemas.openxmlformats.org/officeDocument/2006/relationships/chartsheet" Target="chartsheets/sheet7.xml"/><Relationship Id="rId49" Type="http://schemas.openxmlformats.org/officeDocument/2006/relationships/customXml" Target="../customXml/item2.xml"/><Relationship Id="rId10" Type="http://schemas.openxmlformats.org/officeDocument/2006/relationships/chartsheet" Target="chartsheets/sheet1.xml"/><Relationship Id="rId19" Type="http://schemas.openxmlformats.org/officeDocument/2006/relationships/chartsheet" Target="chartsheets/sheet3.xml"/><Relationship Id="rId31" Type="http://schemas.openxmlformats.org/officeDocument/2006/relationships/worksheet" Target="worksheets/sheet25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worksheet" Target="worksheets/sheet18.xml"/><Relationship Id="rId27" Type="http://schemas.openxmlformats.org/officeDocument/2006/relationships/worksheet" Target="worksheets/sheet22.xml"/><Relationship Id="rId30" Type="http://schemas.openxmlformats.org/officeDocument/2006/relationships/worksheet" Target="worksheets/sheet24.xml"/><Relationship Id="rId35" Type="http://schemas.openxmlformats.org/officeDocument/2006/relationships/worksheet" Target="worksheets/sheet29.xml"/><Relationship Id="rId43" Type="http://schemas.openxmlformats.org/officeDocument/2006/relationships/worksheet" Target="worksheets/sheet36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1.xml"/><Relationship Id="rId33" Type="http://schemas.openxmlformats.org/officeDocument/2006/relationships/worksheet" Target="worksheets/sheet27.xml"/><Relationship Id="rId38" Type="http://schemas.openxmlformats.org/officeDocument/2006/relationships/worksheet" Target="worksheets/sheet31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17.xml"/><Relationship Id="rId41" Type="http://schemas.openxmlformats.org/officeDocument/2006/relationships/worksheet" Target="worksheets/sheet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ar-QA" sz="1600"/>
              <a:t>معدل وفيات الأطفال أقل من (5) سنوات حسب النوع</a:t>
            </a:r>
          </a:p>
          <a:p>
            <a:pPr>
              <a:defRPr sz="1400"/>
            </a:pPr>
            <a:r>
              <a:rPr lang="en-US" sz="1400">
                <a:cs typeface="+mn-cs"/>
              </a:rPr>
              <a:t> 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Under 5 Years Mortality Rate by  Gender</a:t>
            </a:r>
            <a:endParaRPr lang="ar-QA" sz="14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/>
            </a:pPr>
            <a:r>
              <a:rPr lang="en-US" sz="1200">
                <a:latin typeface="Arial" pitchFamily="34" charset="0"/>
                <a:cs typeface="Arial" pitchFamily="34" charset="0"/>
              </a:rPr>
              <a:t>2003 - 2012</a:t>
            </a:r>
          </a:p>
        </c:rich>
      </c:tx>
      <c:layout>
        <c:manualLayout>
          <c:xMode val="edge"/>
          <c:yMode val="edge"/>
          <c:x val="0.34089708085214032"/>
          <c:y val="2.87164612760755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19356527859673E-2"/>
          <c:y val="0.15476541235407973"/>
          <c:w val="0.91290146830120478"/>
          <c:h val="0.73852570452570565"/>
        </c:manualLayout>
      </c:layout>
      <c:lineChart>
        <c:grouping val="standard"/>
        <c:varyColors val="0"/>
        <c:ser>
          <c:idx val="0"/>
          <c:order val="0"/>
          <c:tx>
            <c:strRef>
              <c:f>'5'!$C$6</c:f>
              <c:strCache>
                <c:ptCount val="1"/>
                <c:pt idx="0">
                  <c:v>اناث
Females</c:v>
                </c:pt>
              </c:strCache>
            </c:strRef>
          </c:tx>
          <c:spPr>
            <a:ln w="44450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2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'5'!$A$7:$A$16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'5'!$C$7:$C$16</c:f>
              <c:numCache>
                <c:formatCode>0.0</c:formatCode>
                <c:ptCount val="10"/>
                <c:pt idx="0">
                  <c:v>10.65</c:v>
                </c:pt>
                <c:pt idx="1">
                  <c:v>10.18</c:v>
                </c:pt>
                <c:pt idx="2">
                  <c:v>9.14</c:v>
                </c:pt>
                <c:pt idx="3">
                  <c:v>9.82</c:v>
                </c:pt>
                <c:pt idx="4">
                  <c:v>8.39</c:v>
                </c:pt>
                <c:pt idx="5">
                  <c:v>9.4</c:v>
                </c:pt>
                <c:pt idx="6">
                  <c:v>8.3000000000000007</c:v>
                </c:pt>
                <c:pt idx="7">
                  <c:v>7.9</c:v>
                </c:pt>
                <c:pt idx="8">
                  <c:v>8.3000000000000007</c:v>
                </c:pt>
                <c:pt idx="9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'5'!$D$6</c:f>
              <c:strCache>
                <c:ptCount val="1"/>
                <c:pt idx="0">
                  <c:v>ذكور
Males</c:v>
                </c:pt>
              </c:strCache>
            </c:strRef>
          </c:tx>
          <c:spPr>
            <a:ln w="44450"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'5'!$A$7:$A$16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'5'!$D$7:$D$16</c:f>
              <c:numCache>
                <c:formatCode>0.0</c:formatCode>
                <c:ptCount val="10"/>
                <c:pt idx="0">
                  <c:v>14.17</c:v>
                </c:pt>
                <c:pt idx="1">
                  <c:v>10.6</c:v>
                </c:pt>
                <c:pt idx="2">
                  <c:v>11.7</c:v>
                </c:pt>
                <c:pt idx="3">
                  <c:v>11.5</c:v>
                </c:pt>
                <c:pt idx="4">
                  <c:v>9.68</c:v>
                </c:pt>
                <c:pt idx="5">
                  <c:v>9.65</c:v>
                </c:pt>
                <c:pt idx="6">
                  <c:v>9.1999999999999993</c:v>
                </c:pt>
                <c:pt idx="7">
                  <c:v>9</c:v>
                </c:pt>
                <c:pt idx="8">
                  <c:v>9.6</c:v>
                </c:pt>
                <c:pt idx="9">
                  <c:v>10.4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420736"/>
        <c:axId val="88422656"/>
      </c:lineChart>
      <c:catAx>
        <c:axId val="8842073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ar-QA" sz="1200" b="1" i="0" strike="noStrike">
                    <a:solidFill>
                      <a:schemeClr val="tx2"/>
                    </a:solidFill>
                    <a:latin typeface="Arial"/>
                    <a:cs typeface="Arial"/>
                  </a:rPr>
                  <a:t>السنوات </a:t>
                </a:r>
                <a:r>
                  <a:rPr lang="en-US" sz="1200" b="1" i="0" strike="noStrike">
                    <a:solidFill>
                      <a:schemeClr val="tx2"/>
                    </a:solidFill>
                    <a:latin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161385554841695"/>
              <c:y val="0.947210654685728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842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42265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842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777595829083866"/>
          <c:y val="0.22878221046457942"/>
          <c:w val="0.12360552018163279"/>
          <c:h val="0.14776423463401084"/>
        </c:manualLayout>
      </c:layout>
      <c:overlay val="0"/>
      <c:txPr>
        <a:bodyPr/>
        <a:lstStyle/>
        <a:p>
          <a:pPr>
            <a:defRPr sz="1200" b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/>
              <a:t>الواقعات الحيوية المسجلة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REGISTERED VITAL EVENTS</a:t>
            </a:r>
          </a:p>
          <a:p>
            <a:pPr>
              <a:defRPr/>
            </a:pPr>
            <a:r>
              <a:rPr lang="en-US" sz="1200">
                <a:latin typeface="Arial" pitchFamily="34" charset="0"/>
                <a:cs typeface="Arial" pitchFamily="34" charset="0"/>
              </a:rPr>
              <a:t>2003 - 2012</a:t>
            </a:r>
          </a:p>
        </c:rich>
      </c:tx>
      <c:layout>
        <c:manualLayout>
          <c:xMode val="edge"/>
          <c:yMode val="edge"/>
          <c:x val="0.39179187365528156"/>
          <c:y val="2.06649446156789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8685927984585E-2"/>
          <c:y val="0.22021620394581923"/>
          <c:w val="0.88628906875497937"/>
          <c:h val="0.56900730013615153"/>
        </c:manualLayout>
      </c:layout>
      <c:lineChart>
        <c:grouping val="standard"/>
        <c:varyColors val="0"/>
        <c:ser>
          <c:idx val="0"/>
          <c:order val="0"/>
          <c:tx>
            <c:strRef>
              <c:f>'B1'!$B$5</c:f>
              <c:strCache>
                <c:ptCount val="1"/>
                <c:pt idx="0">
                  <c:v>الزيادة الطبيعية
Natural increase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'B1'!$A$6:$A$15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'B1'!$B$6:$B$15</c:f>
              <c:numCache>
                <c:formatCode>#,##0</c:formatCode>
                <c:ptCount val="10"/>
                <c:pt idx="0">
                  <c:v>11545</c:v>
                </c:pt>
                <c:pt idx="1">
                  <c:v>11850</c:v>
                </c:pt>
                <c:pt idx="2">
                  <c:v>11856</c:v>
                </c:pt>
                <c:pt idx="3">
                  <c:v>12370</c:v>
                </c:pt>
                <c:pt idx="4">
                  <c:v>13905</c:v>
                </c:pt>
                <c:pt idx="5">
                  <c:v>15268</c:v>
                </c:pt>
                <c:pt idx="6">
                  <c:v>16343</c:v>
                </c:pt>
                <c:pt idx="7">
                  <c:v>17534</c:v>
                </c:pt>
                <c:pt idx="8">
                  <c:v>18674</c:v>
                </c:pt>
                <c:pt idx="9">
                  <c:v>19392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'B1'!$C$5</c:f>
              <c:strCache>
                <c:ptCount val="1"/>
                <c:pt idx="0">
                  <c:v>الوفيات
Deaths</c:v>
                </c:pt>
              </c:strCache>
            </c:strRef>
          </c:tx>
          <c:spPr>
            <a:ln w="38100">
              <a:solidFill>
                <a:srgbClr val="996633"/>
              </a:solidFill>
              <a:prstDash val="solid"/>
            </a:ln>
          </c:spP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'B1'!$A$6:$A$15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'B1'!$C$6:$C$15</c:f>
              <c:numCache>
                <c:formatCode>#,##0</c:formatCode>
                <c:ptCount val="10"/>
                <c:pt idx="0">
                  <c:v>1311</c:v>
                </c:pt>
                <c:pt idx="1">
                  <c:v>1340</c:v>
                </c:pt>
                <c:pt idx="2">
                  <c:v>1545</c:v>
                </c:pt>
                <c:pt idx="3">
                  <c:v>1750</c:v>
                </c:pt>
                <c:pt idx="4">
                  <c:v>1776</c:v>
                </c:pt>
                <c:pt idx="5">
                  <c:v>1942</c:v>
                </c:pt>
                <c:pt idx="6">
                  <c:v>2008</c:v>
                </c:pt>
                <c:pt idx="7">
                  <c:v>1970</c:v>
                </c:pt>
                <c:pt idx="8">
                  <c:v>1949</c:v>
                </c:pt>
                <c:pt idx="9">
                  <c:v>2031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'B1'!$D$5</c:f>
              <c:strCache>
                <c:ptCount val="1"/>
                <c:pt idx="0">
                  <c:v>المواليد أحياء
Births</c:v>
                </c:pt>
              </c:strCache>
            </c:strRef>
          </c:tx>
          <c:spPr>
            <a:ln w="38100">
              <a:solidFill>
                <a:srgbClr val="999933"/>
              </a:solidFill>
              <a:prstDash val="solid"/>
            </a:ln>
          </c:spP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'B1'!$A$6:$A$15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'B1'!$D$6:$D$15</c:f>
              <c:numCache>
                <c:formatCode>#,##0</c:formatCode>
                <c:ptCount val="10"/>
                <c:pt idx="0">
                  <c:v>12856</c:v>
                </c:pt>
                <c:pt idx="1">
                  <c:v>13190</c:v>
                </c:pt>
                <c:pt idx="2">
                  <c:v>13401</c:v>
                </c:pt>
                <c:pt idx="3">
                  <c:v>14120</c:v>
                </c:pt>
                <c:pt idx="4">
                  <c:v>15681</c:v>
                </c:pt>
                <c:pt idx="5">
                  <c:v>17210</c:v>
                </c:pt>
                <c:pt idx="6">
                  <c:v>18351</c:v>
                </c:pt>
                <c:pt idx="7">
                  <c:v>19504</c:v>
                </c:pt>
                <c:pt idx="8">
                  <c:v>20623</c:v>
                </c:pt>
                <c:pt idx="9">
                  <c:v>21423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314112"/>
        <c:axId val="120930304"/>
      </c:lineChart>
      <c:catAx>
        <c:axId val="120314112"/>
        <c:scaling>
          <c:orientation val="minMax"/>
        </c:scaling>
        <c:delete val="0"/>
        <c:axPos val="b"/>
        <c:majorGridlines>
          <c:spPr>
            <a:ln w="19050">
              <a:solidFill>
                <a:srgbClr val="E3E3E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093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30304"/>
        <c:scaling>
          <c:orientation val="minMax"/>
        </c:scaling>
        <c:delete val="0"/>
        <c:axPos val="l"/>
        <c:majorGridlines>
          <c:spPr>
            <a:ln w="19050">
              <a:solidFill>
                <a:srgbClr val="E3E3E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ar-QA" sz="1300" b="1" i="0" strike="noStrike">
                    <a:solidFill>
                      <a:schemeClr val="tx2"/>
                    </a:solidFill>
                    <a:latin typeface="Calibri"/>
                  </a:rPr>
                  <a:t>العدد</a:t>
                </a:r>
              </a:p>
              <a:p>
                <a:pPr algn="ctr">
                  <a:defRPr sz="10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1" i="0" strike="noStrike">
                    <a:solidFill>
                      <a:schemeClr val="tx2"/>
                    </a:solidFill>
                    <a:latin typeface="Calibri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2.1242121695568619E-2"/>
              <c:y val="0.132256451494700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031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5793991416310064E-2"/>
          <c:y val="0.88617625649409526"/>
          <c:w val="0.90128755364806867"/>
          <c:h val="9.9502435412688744E-2"/>
        </c:manualLayout>
      </c:layout>
      <c:overlay val="0"/>
      <c:spPr>
        <a:solidFill>
          <a:schemeClr val="bg2"/>
        </a:solidFill>
        <a:ln w="25400">
          <a:solidFill>
            <a:schemeClr val="bg1">
              <a:lumMod val="65000"/>
            </a:schemeClr>
          </a:solidFill>
          <a:prstDash val="solid"/>
        </a:ln>
      </c:spPr>
      <c:txPr>
        <a:bodyPr/>
        <a:lstStyle/>
        <a:p>
          <a:pPr>
            <a:defRPr sz="1200" b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 sz="1600" b="1" i="0" strike="noStrike">
                <a:solidFill>
                  <a:srgbClr val="000000"/>
                </a:solidFill>
                <a:latin typeface="Arial"/>
                <a:cs typeface="Arial"/>
              </a:rPr>
              <a:t>المواليد أحياء المسجلون حسب </a:t>
            </a:r>
            <a:r>
              <a:rPr lang="ar-QA" sz="1600" b="1" i="0" strike="noStrike">
                <a:solidFill>
                  <a:srgbClr val="000000"/>
                </a:solidFill>
                <a:latin typeface="Arial"/>
                <a:cs typeface="Arial"/>
              </a:rPr>
              <a:t>الجنسية و</a:t>
            </a:r>
            <a:r>
              <a:rPr lang="ar-SA" sz="1600" b="1" i="0" strike="noStrike">
                <a:solidFill>
                  <a:srgbClr val="000000"/>
                </a:solidFill>
                <a:latin typeface="Arial"/>
                <a:cs typeface="Arial"/>
              </a:rPr>
              <a:t>فئة عمر الأم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REGISTERED LIVE BIRTHS BY NATIONALITY AND AGE GROUP OF MOTHER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2012</a:t>
            </a:r>
          </a:p>
        </c:rich>
      </c:tx>
      <c:layout>
        <c:manualLayout>
          <c:xMode val="edge"/>
          <c:yMode val="edge"/>
          <c:x val="0.21555451619548488"/>
          <c:y val="1.6442713731597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61758850647384E-2"/>
          <c:y val="0.23707852303566945"/>
          <c:w val="0.87924935823399275"/>
          <c:h val="0.62561231223491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'B5'!$B$17</c:f>
              <c:strCache>
                <c:ptCount val="1"/>
                <c:pt idx="0">
                  <c:v>قطريون
Qataris
</c:v>
                </c:pt>
              </c:strCache>
            </c:strRef>
          </c:tx>
          <c:spPr>
            <a:solidFill>
              <a:srgbClr val="C0504D"/>
            </a:solidFill>
            <a:ln w="317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9372181755117486E-3"/>
                  <c:y val="-2.1063717746182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'B5'!$A$18:$A$24</c:f>
              <c:strCache>
                <c:ptCount val="7"/>
                <c:pt idx="0">
                  <c:v>أقل من 20
Less than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45+</c:v>
                </c:pt>
              </c:strCache>
            </c:strRef>
          </c:cat>
          <c:val>
            <c:numRef>
              <c:f>'B5'!$B$18:$B$24</c:f>
              <c:numCache>
                <c:formatCode>General</c:formatCode>
                <c:ptCount val="7"/>
                <c:pt idx="0" formatCode="#,##0">
                  <c:v>178</c:v>
                </c:pt>
                <c:pt idx="1">
                  <c:v>1467</c:v>
                </c:pt>
                <c:pt idx="2">
                  <c:v>2206</c:v>
                </c:pt>
                <c:pt idx="3">
                  <c:v>1730</c:v>
                </c:pt>
                <c:pt idx="4">
                  <c:v>986</c:v>
                </c:pt>
                <c:pt idx="5">
                  <c:v>345</c:v>
                </c:pt>
                <c:pt idx="6">
                  <c:v>41</c:v>
                </c:pt>
              </c:numCache>
            </c:numRef>
          </c:val>
        </c:ser>
        <c:ser>
          <c:idx val="1"/>
          <c:order val="1"/>
          <c:tx>
            <c:strRef>
              <c:f>'B5'!$C$17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9372181755117486E-3"/>
                  <c:y val="-2.1063717746182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'B5'!$A$18:$A$24</c:f>
              <c:strCache>
                <c:ptCount val="7"/>
                <c:pt idx="0">
                  <c:v>أقل من 20
Less than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45+</c:v>
                </c:pt>
              </c:strCache>
            </c:strRef>
          </c:cat>
          <c:val>
            <c:numRef>
              <c:f>'B5'!$C$18:$C$24</c:f>
              <c:numCache>
                <c:formatCode>#,##0</c:formatCode>
                <c:ptCount val="7"/>
                <c:pt idx="0">
                  <c:v>247</c:v>
                </c:pt>
                <c:pt idx="1">
                  <c:v>2101</c:v>
                </c:pt>
                <c:pt idx="2">
                  <c:v>4733</c:v>
                </c:pt>
                <c:pt idx="3">
                  <c:v>4638</c:v>
                </c:pt>
                <c:pt idx="4">
                  <c:v>2135</c:v>
                </c:pt>
                <c:pt idx="5">
                  <c:v>547</c:v>
                </c:pt>
                <c:pt idx="6">
                  <c:v>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2228736"/>
        <c:axId val="122230656"/>
      </c:barChart>
      <c:catAx>
        <c:axId val="12222873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chemeClr val="tx2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400" b="1" i="0" strike="noStrike">
                    <a:solidFill>
                      <a:schemeClr val="tx2"/>
                    </a:solidFill>
                    <a:latin typeface="Arial"/>
                    <a:cs typeface="Arial"/>
                  </a:rPr>
                  <a:t>فئات العمر</a:t>
                </a:r>
              </a:p>
              <a:p>
                <a:pPr>
                  <a:defRPr sz="1000" b="1" i="0" u="none" strike="noStrike" baseline="0">
                    <a:solidFill>
                      <a:schemeClr val="tx2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000" b="1" i="0" strike="noStrike">
                    <a:solidFill>
                      <a:schemeClr val="tx2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strike="noStrike">
                    <a:solidFill>
                      <a:schemeClr val="tx2"/>
                    </a:solidFill>
                    <a:latin typeface="Arial"/>
                    <a:cs typeface="Arial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8106685693414791"/>
              <c:y val="0.920402708282150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3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3065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chemeClr val="tx2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strike="noStrike">
                    <a:solidFill>
                      <a:schemeClr val="tx2"/>
                    </a:solidFill>
                    <a:latin typeface="Arial"/>
                    <a:cs typeface="Arial"/>
                  </a:rPr>
                  <a:t>العدد</a:t>
                </a:r>
              </a:p>
              <a:p>
                <a:pPr algn="ctr">
                  <a:defRPr sz="1000" b="1" i="0" u="none" strike="noStrike" baseline="0">
                    <a:solidFill>
                      <a:schemeClr val="tx2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QA" sz="1200" b="1" i="0" strike="noStrike">
                    <a:solidFill>
                      <a:schemeClr val="tx2"/>
                    </a:solidFill>
                    <a:latin typeface="Arial"/>
                    <a:cs typeface="Arial"/>
                  </a:rPr>
                  <a:t> </a:t>
                </a:r>
                <a:r>
                  <a:rPr lang="en-US" sz="1000" b="1" i="0" strike="noStrike">
                    <a:solidFill>
                      <a:schemeClr val="tx2"/>
                    </a:solidFill>
                    <a:latin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2.6667340964255749E-2"/>
              <c:y val="0.1482150818961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228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645464230952315"/>
          <c:y val="0.17525910423146662"/>
          <c:w val="0.39821215778684788"/>
          <c:h val="6.05315064618506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  <a:effectLst>
      <a:outerShdw dist="35921" sx="1000" sy="1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ar-QA" sz="1600"/>
              <a:t>المواليد أحياء المسجلون حسب جنسية الأم وفئة عمرها </a:t>
            </a:r>
            <a:endParaRPr lang="en-US" sz="1600"/>
          </a:p>
          <a:p>
            <a:pPr>
              <a:defRPr sz="1400"/>
            </a:pPr>
            <a:r>
              <a:rPr lang="en-US" sz="1200">
                <a:latin typeface="Arial" pitchFamily="34" charset="0"/>
                <a:cs typeface="Arial" pitchFamily="34" charset="0"/>
              </a:rPr>
              <a:t>Registered Live Births by Mother's Nationality and Age Group of Mother 2012</a:t>
            </a:r>
          </a:p>
        </c:rich>
      </c:tx>
      <c:layout>
        <c:manualLayout>
          <c:xMode val="edge"/>
          <c:yMode val="edge"/>
          <c:x val="0.16540342686809428"/>
          <c:y val="2.28781544937627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475942328228746E-2"/>
          <c:y val="0.22128787784252801"/>
          <c:w val="0.90409301334731706"/>
          <c:h val="0.64372711731160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'B6'!$B$18</c:f>
              <c:strCache>
                <c:ptCount val="1"/>
                <c:pt idx="0">
                  <c:v>قطريات
Qataris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'B6'!$A$19:$A$27</c:f>
              <c:strCache>
                <c:ptCount val="9"/>
                <c:pt idx="0">
                  <c:v>أقل من 20
Less than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 +</c:v>
                </c:pt>
                <c:pt idx="8">
                  <c:v>غير مبين
Not Stated</c:v>
                </c:pt>
              </c:strCache>
            </c:strRef>
          </c:cat>
          <c:val>
            <c:numRef>
              <c:f>'B6'!$B$19:$B$27</c:f>
              <c:numCache>
                <c:formatCode>General</c:formatCode>
                <c:ptCount val="9"/>
                <c:pt idx="0">
                  <c:v>101</c:v>
                </c:pt>
                <c:pt idx="1">
                  <c:v>1092</c:v>
                </c:pt>
                <c:pt idx="2">
                  <c:v>1627</c:v>
                </c:pt>
                <c:pt idx="3">
                  <c:v>1458</c:v>
                </c:pt>
                <c:pt idx="4">
                  <c:v>1011</c:v>
                </c:pt>
                <c:pt idx="5">
                  <c:v>358</c:v>
                </c:pt>
                <c:pt idx="6">
                  <c:v>34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'B6'!$C$18</c:f>
              <c:strCache>
                <c:ptCount val="1"/>
                <c:pt idx="0">
                  <c:v>غير قطريات
Non-Qataris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'B6'!$A$19:$A$27</c:f>
              <c:strCache>
                <c:ptCount val="9"/>
                <c:pt idx="0">
                  <c:v>أقل من 20
Less than 20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 +</c:v>
                </c:pt>
                <c:pt idx="8">
                  <c:v>غير مبين
Not Stated</c:v>
                </c:pt>
              </c:strCache>
            </c:strRef>
          </c:cat>
          <c:val>
            <c:numRef>
              <c:f>'B6'!$C$19:$C$27</c:f>
              <c:numCache>
                <c:formatCode>General</c:formatCode>
                <c:ptCount val="9"/>
                <c:pt idx="0">
                  <c:v>340</c:v>
                </c:pt>
                <c:pt idx="1">
                  <c:v>2482</c:v>
                </c:pt>
                <c:pt idx="2">
                  <c:v>5234</c:v>
                </c:pt>
                <c:pt idx="3">
                  <c:v>4908</c:v>
                </c:pt>
                <c:pt idx="4">
                  <c:v>2156</c:v>
                </c:pt>
                <c:pt idx="5">
                  <c:v>555</c:v>
                </c:pt>
                <c:pt idx="6">
                  <c:v>52</c:v>
                </c:pt>
                <c:pt idx="7">
                  <c:v>10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5848576"/>
        <c:axId val="185850496"/>
      </c:barChart>
      <c:catAx>
        <c:axId val="185848576"/>
        <c:scaling>
          <c:orientation val="minMax"/>
        </c:scaling>
        <c:delete val="0"/>
        <c:axPos val="b"/>
        <c:majorGridlines>
          <c:spPr>
            <a:ln w="19050"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>
                    <a:solidFill>
                      <a:schemeClr val="tx2"/>
                    </a:solidFill>
                    <a:cs typeface="+mn-cs"/>
                  </a:defRPr>
                </a:pPr>
                <a:r>
                  <a:rPr lang="ar-QA" sz="1200">
                    <a:solidFill>
                      <a:schemeClr val="tx2"/>
                    </a:solidFill>
                    <a:cs typeface="+mn-cs"/>
                  </a:rPr>
                  <a:t>فئات العمر</a:t>
                </a:r>
              </a:p>
              <a:p>
                <a:pPr>
                  <a:defRPr sz="1200">
                    <a:solidFill>
                      <a:schemeClr val="tx2"/>
                    </a:solidFill>
                    <a:cs typeface="+mn-cs"/>
                  </a:defRPr>
                </a:pPr>
                <a:r>
                  <a:rPr lang="ar-QA" sz="1200">
                    <a:solidFill>
                      <a:schemeClr val="tx2"/>
                    </a:solidFill>
                    <a:cs typeface="+mn-cs"/>
                  </a:rPr>
                  <a:t> </a:t>
                </a:r>
                <a:r>
                  <a:rPr lang="en-US" sz="1200">
                    <a:solidFill>
                      <a:schemeClr val="tx2"/>
                    </a:solidFill>
                    <a:cs typeface="+mn-cs"/>
                  </a:rPr>
                  <a:t>Age Groups</a:t>
                </a:r>
              </a:p>
            </c:rich>
          </c:tx>
          <c:layout>
            <c:manualLayout>
              <c:xMode val="edge"/>
              <c:yMode val="edge"/>
              <c:x val="0.45582189491449826"/>
              <c:y val="0.930343619884281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58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85049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chemeClr val="tx2"/>
                    </a:solidFill>
                    <a:cs typeface="+mn-cs"/>
                  </a:defRPr>
                </a:pPr>
                <a:r>
                  <a:rPr lang="ar-QA">
                    <a:solidFill>
                      <a:schemeClr val="tx2"/>
                    </a:solidFill>
                    <a:cs typeface="+mn-cs"/>
                  </a:rPr>
                  <a:t>العدد</a:t>
                </a:r>
              </a:p>
              <a:p>
                <a:pPr>
                  <a:defRPr>
                    <a:solidFill>
                      <a:schemeClr val="tx2"/>
                    </a:solidFill>
                    <a:cs typeface="+mn-cs"/>
                  </a:defRPr>
                </a:pPr>
                <a:r>
                  <a:rPr lang="ar-QA">
                    <a:solidFill>
                      <a:schemeClr val="tx2"/>
                    </a:solidFill>
                    <a:cs typeface="+mn-cs"/>
                  </a:rPr>
                  <a:t> </a:t>
                </a:r>
                <a:r>
                  <a:rPr lang="en-US">
                    <a:solidFill>
                      <a:schemeClr val="tx2"/>
                    </a:solidFill>
                    <a:latin typeface="Arial" pitchFamily="34" charset="0"/>
                    <a:cs typeface="Arial" pitchFamily="34" charset="0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1.0885314673855156E-2"/>
              <c:y val="0.1339689115722658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58485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08662236679311"/>
          <c:y val="0.15630432883686687"/>
          <c:w val="0.3570317943833663"/>
          <c:h val="6.3658651226441584E-2"/>
        </c:manualLayout>
      </c:layout>
      <c:overlay val="0"/>
      <c:txPr>
        <a:bodyPr/>
        <a:lstStyle/>
        <a:p>
          <a:pPr>
            <a:defRPr sz="1200" b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ar-SA" sz="1400" b="1" i="0" strike="noStrike">
                <a:solidFill>
                  <a:srgbClr val="000000"/>
                </a:solidFill>
                <a:latin typeface="Calibri"/>
              </a:rPr>
              <a:t>الوفيات المسجلة حسب الشهر وال</a:t>
            </a:r>
            <a:r>
              <a:rPr lang="ar-QA" sz="1400" b="1" i="0" strike="noStrike">
                <a:solidFill>
                  <a:srgbClr val="000000"/>
                </a:solidFill>
                <a:latin typeface="Calibri"/>
              </a:rPr>
              <a:t>نوع</a:t>
            </a:r>
            <a:endParaRPr lang="ar-SA" sz="14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REGISTERED DEATHS BY MONTH AND GENDER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2012</a:t>
            </a:r>
          </a:p>
        </c:rich>
      </c:tx>
      <c:layout>
        <c:manualLayout>
          <c:xMode val="edge"/>
          <c:yMode val="edge"/>
          <c:x val="0.34038619389695968"/>
          <c:y val="2.2669345412648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44458377015223E-2"/>
          <c:y val="0.22177780059987778"/>
          <c:w val="0.8625947903302229"/>
          <c:h val="0.64930879780322881"/>
        </c:manualLayout>
      </c:layout>
      <c:lineChart>
        <c:grouping val="standard"/>
        <c:varyColors val="0"/>
        <c:ser>
          <c:idx val="0"/>
          <c:order val="0"/>
          <c:tx>
            <c:strRef>
              <c:f>'D-2'!$B$23</c:f>
              <c:strCache>
                <c:ptCount val="1"/>
                <c:pt idx="0">
                  <c:v>ذكور Males</c:v>
                </c:pt>
              </c:strCache>
            </c:strRef>
          </c:tx>
          <c:marker>
            <c:symbol val="none"/>
          </c:marker>
          <c:cat>
            <c:strRef>
              <c:f>'D-2'!$A$24:$A$35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'D-2'!$B$24:$B$35</c:f>
              <c:numCache>
                <c:formatCode>#,##0_ ;\-#,##0\ </c:formatCode>
                <c:ptCount val="12"/>
                <c:pt idx="0">
                  <c:v>101</c:v>
                </c:pt>
                <c:pt idx="1">
                  <c:v>140</c:v>
                </c:pt>
                <c:pt idx="2">
                  <c:v>103</c:v>
                </c:pt>
                <c:pt idx="3">
                  <c:v>130</c:v>
                </c:pt>
                <c:pt idx="4">
                  <c:v>144</c:v>
                </c:pt>
                <c:pt idx="5">
                  <c:v>119</c:v>
                </c:pt>
                <c:pt idx="6">
                  <c:v>107</c:v>
                </c:pt>
                <c:pt idx="7">
                  <c:v>121</c:v>
                </c:pt>
                <c:pt idx="8">
                  <c:v>138</c:v>
                </c:pt>
                <c:pt idx="9">
                  <c:v>128</c:v>
                </c:pt>
                <c:pt idx="10">
                  <c:v>125</c:v>
                </c:pt>
                <c:pt idx="11">
                  <c:v>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'D-2'!$C$23</c:f>
              <c:strCache>
                <c:ptCount val="1"/>
                <c:pt idx="0">
                  <c:v>إناث Females</c:v>
                </c:pt>
              </c:strCache>
            </c:strRef>
          </c:tx>
          <c:marker>
            <c:symbol val="none"/>
          </c:marker>
          <c:cat>
            <c:strRef>
              <c:f>'D-2'!$A$24:$A$35</c:f>
              <c:strCache>
                <c:ptCount val="12"/>
                <c:pt idx="0">
                  <c:v>يناير
Jan</c:v>
                </c:pt>
                <c:pt idx="1">
                  <c:v>فبراير
Feb</c:v>
                </c:pt>
                <c:pt idx="2">
                  <c:v>مارس
Mar</c:v>
                </c:pt>
                <c:pt idx="3">
                  <c:v>ابريل
Apr</c:v>
                </c:pt>
                <c:pt idx="4">
                  <c:v>مايو
May</c:v>
                </c:pt>
                <c:pt idx="5">
                  <c:v>يونيو
Jun</c:v>
                </c:pt>
                <c:pt idx="6">
                  <c:v>يوليو
Jul</c:v>
                </c:pt>
                <c:pt idx="7">
                  <c:v>اغسطس
Aug</c:v>
                </c:pt>
                <c:pt idx="8">
                  <c:v>سبتمبر
  Sep</c:v>
                </c:pt>
                <c:pt idx="9">
                  <c:v>أكتوبر
  Oct</c:v>
                </c:pt>
                <c:pt idx="10">
                  <c:v>نوفمبر
  Nov</c:v>
                </c:pt>
                <c:pt idx="11">
                  <c:v>ديسمير
  Dec</c:v>
                </c:pt>
              </c:strCache>
            </c:strRef>
          </c:cat>
          <c:val>
            <c:numRef>
              <c:f>'D-2'!$C$24:$C$35</c:f>
              <c:numCache>
                <c:formatCode>#,##0_ ;\-#,##0\ </c:formatCode>
                <c:ptCount val="12"/>
                <c:pt idx="0">
                  <c:v>54</c:v>
                </c:pt>
                <c:pt idx="1">
                  <c:v>44</c:v>
                </c:pt>
                <c:pt idx="2">
                  <c:v>40</c:v>
                </c:pt>
                <c:pt idx="3">
                  <c:v>35</c:v>
                </c:pt>
                <c:pt idx="4">
                  <c:v>52</c:v>
                </c:pt>
                <c:pt idx="5">
                  <c:v>52</c:v>
                </c:pt>
                <c:pt idx="6">
                  <c:v>42</c:v>
                </c:pt>
                <c:pt idx="7">
                  <c:v>46</c:v>
                </c:pt>
                <c:pt idx="8">
                  <c:v>43</c:v>
                </c:pt>
                <c:pt idx="9">
                  <c:v>43</c:v>
                </c:pt>
                <c:pt idx="10">
                  <c:v>66</c:v>
                </c:pt>
                <c:pt idx="11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13888"/>
        <c:axId val="122215808"/>
      </c:lineChart>
      <c:catAx>
        <c:axId val="122213888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+mn-cs"/>
                  </a:defRPr>
                </a:pPr>
                <a:r>
                  <a:rPr lang="en-US" sz="1000" b="1" i="0" strike="noStrike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Months</a:t>
                </a:r>
                <a:r>
                  <a:rPr lang="ar-QA" sz="1100" b="1" i="0" strike="noStrike">
                    <a:solidFill>
                      <a:srgbClr val="000000"/>
                    </a:solidFill>
                    <a:latin typeface="Calibri"/>
                    <a:cs typeface="+mn-cs"/>
                  </a:rPr>
                  <a:t>الشهور </a:t>
                </a:r>
                <a:endParaRPr lang="en-US" sz="1100" b="1" i="0" strike="noStrike">
                  <a:solidFill>
                    <a:srgbClr val="000000"/>
                  </a:solidFill>
                  <a:latin typeface="Calibri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47052707138121697"/>
              <c:y val="0.95001509914271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2221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1580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+mn-cs"/>
                  </a:defRPr>
                </a:pPr>
                <a:r>
                  <a:rPr lang="ar-QA" sz="1100" b="1" i="0" strike="noStrike">
                    <a:solidFill>
                      <a:srgbClr val="000000"/>
                    </a:solidFill>
                    <a:latin typeface="Calibri"/>
                    <a:cs typeface="+mn-cs"/>
                  </a:rPr>
                  <a:t>العدد </a:t>
                </a:r>
                <a:endParaRPr lang="en-US" sz="1100" b="1" i="0" strike="noStrike">
                  <a:solidFill>
                    <a:srgbClr val="000000"/>
                  </a:solidFill>
                  <a:latin typeface="Calibri"/>
                  <a:cs typeface="+mn-cs"/>
                </a:endParaRP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+mn-cs"/>
                  </a:defRPr>
                </a:pPr>
                <a:r>
                  <a:rPr lang="en-US" sz="1000" b="1" i="0" strike="noStrike">
                    <a:solidFill>
                      <a:srgbClr val="000000"/>
                    </a:solidFill>
                    <a:latin typeface="Calibri"/>
                    <a:cs typeface="+mn-cs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1.7718115791168436E-2"/>
              <c:y val="0.137738242367046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22213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65935152087238669"/>
          <c:y val="0.15928983828824944"/>
          <c:w val="0.26850497485941388"/>
          <c:h val="5.098036279537936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cs typeface="+mn-cs"/>
              </a:defRPr>
            </a:pPr>
            <a:r>
              <a:rPr lang="ar-QA" sz="1600">
                <a:cs typeface="+mn-cs"/>
              </a:rPr>
              <a:t>الوفيات المسجلة حسب الجنسية والعمر</a:t>
            </a:r>
            <a:endParaRPr lang="en-US" sz="1600">
              <a:cs typeface="+mn-cs"/>
            </a:endParaRPr>
          </a:p>
          <a:p>
            <a:pPr>
              <a:defRPr sz="1600">
                <a:cs typeface="+mn-cs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REGISTERED DEATHS BY NATIONALITY</a:t>
            </a:r>
            <a:r>
              <a:rPr lang="en-US" sz="1200" baseline="0">
                <a:latin typeface="Arial" pitchFamily="34" charset="0"/>
                <a:cs typeface="Arial" pitchFamily="34" charset="0"/>
              </a:rPr>
              <a:t> AND </a:t>
            </a:r>
            <a:r>
              <a:rPr lang="en-US" sz="1200">
                <a:latin typeface="Arial" pitchFamily="34" charset="0"/>
                <a:cs typeface="Arial" pitchFamily="34" charset="0"/>
              </a:rPr>
              <a:t>AGE</a:t>
            </a:r>
          </a:p>
          <a:p>
            <a:pPr>
              <a:defRPr sz="1600">
                <a:cs typeface="+mn-cs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2012</a:t>
            </a:r>
          </a:p>
        </c:rich>
      </c:tx>
      <c:layout>
        <c:manualLayout>
          <c:xMode val="edge"/>
          <c:yMode val="edge"/>
          <c:x val="0.27492718251475767"/>
          <c:y val="1.6643394575678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890681575250853E-2"/>
          <c:y val="0.18133032871722982"/>
          <c:w val="0.89938507686539182"/>
          <c:h val="0.7054959145081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'D-3'!$C$35</c:f>
              <c:strCache>
                <c:ptCount val="1"/>
                <c:pt idx="0">
                  <c:v>قطريون
Qataris</c:v>
                </c:pt>
              </c:strCache>
            </c:strRef>
          </c:tx>
          <c:invertIfNegative val="0"/>
          <c:cat>
            <c:strRef>
              <c:f>'D-3'!$A$36:$A$49</c:f>
              <c:strCache>
                <c:ptCount val="14"/>
                <c:pt idx="0">
                  <c:v>0 - 4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 +</c:v>
                </c:pt>
              </c:strCache>
            </c:strRef>
          </c:cat>
          <c:val>
            <c:numRef>
              <c:f>'D-3'!$C$36:$C$49</c:f>
              <c:numCache>
                <c:formatCode>General</c:formatCode>
                <c:ptCount val="14"/>
                <c:pt idx="0" formatCode="#,##0_ ;\-#,##0\ ">
                  <c:v>59</c:v>
                </c:pt>
                <c:pt idx="1">
                  <c:v>3</c:v>
                </c:pt>
                <c:pt idx="2">
                  <c:v>3</c:v>
                </c:pt>
                <c:pt idx="3">
                  <c:v>24</c:v>
                </c:pt>
                <c:pt idx="4">
                  <c:v>27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27</c:v>
                </c:pt>
                <c:pt idx="9">
                  <c:v>35</c:v>
                </c:pt>
                <c:pt idx="10">
                  <c:v>47</c:v>
                </c:pt>
                <c:pt idx="11">
                  <c:v>47</c:v>
                </c:pt>
                <c:pt idx="12">
                  <c:v>49</c:v>
                </c:pt>
                <c:pt idx="13" formatCode="#,##0_ ;\-#,##0\ ">
                  <c:v>309</c:v>
                </c:pt>
              </c:numCache>
            </c:numRef>
          </c:val>
        </c:ser>
        <c:ser>
          <c:idx val="0"/>
          <c:order val="1"/>
          <c:tx>
            <c:strRef>
              <c:f>'D-3'!$B$35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'D-3'!$A$36:$A$49</c:f>
              <c:strCache>
                <c:ptCount val="14"/>
                <c:pt idx="0">
                  <c:v>0 - 4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 +</c:v>
                </c:pt>
              </c:strCache>
            </c:strRef>
          </c:cat>
          <c:val>
            <c:numRef>
              <c:f>'D-3'!$B$36:$B$49</c:f>
              <c:numCache>
                <c:formatCode>#,##0_ ;\-#,##0\ </c:formatCode>
                <c:ptCount val="14"/>
                <c:pt idx="0">
                  <c:v>129</c:v>
                </c:pt>
                <c:pt idx="1">
                  <c:v>21</c:v>
                </c:pt>
                <c:pt idx="2" formatCode="General">
                  <c:v>11</c:v>
                </c:pt>
                <c:pt idx="3" formatCode="General">
                  <c:v>18</c:v>
                </c:pt>
                <c:pt idx="4" formatCode="General">
                  <c:v>76</c:v>
                </c:pt>
                <c:pt idx="5" formatCode="General">
                  <c:v>112</c:v>
                </c:pt>
                <c:pt idx="6" formatCode="General">
                  <c:v>130</c:v>
                </c:pt>
                <c:pt idx="7" formatCode="General">
                  <c:v>134</c:v>
                </c:pt>
                <c:pt idx="8" formatCode="General">
                  <c:v>112</c:v>
                </c:pt>
                <c:pt idx="9" formatCode="General">
                  <c:v>120</c:v>
                </c:pt>
                <c:pt idx="10" formatCode="General">
                  <c:v>133</c:v>
                </c:pt>
                <c:pt idx="11" formatCode="General">
                  <c:v>103</c:v>
                </c:pt>
                <c:pt idx="12" formatCode="General">
                  <c:v>79</c:v>
                </c:pt>
                <c:pt idx="13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22111488"/>
        <c:axId val="122113408"/>
      </c:barChart>
      <c:catAx>
        <c:axId val="122111488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ar-QA" sz="1200"/>
                  <a:t>فئات</a:t>
                </a:r>
                <a:r>
                  <a:rPr lang="ar-QA" sz="1200" baseline="0"/>
                  <a:t> العمر </a:t>
                </a:r>
                <a:r>
                  <a:rPr lang="en-US" sz="1200" baseline="0"/>
                  <a:t>  Age Group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45423756672370225"/>
              <c:y val="0.94560507436570707"/>
            </c:manualLayout>
          </c:layout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2113408"/>
        <c:crosses val="autoZero"/>
        <c:auto val="1"/>
        <c:lblAlgn val="ctr"/>
        <c:lblOffset val="100"/>
        <c:noMultiLvlLbl val="0"/>
      </c:catAx>
      <c:valAx>
        <c:axId val="12211340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211148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6130662771631163"/>
          <c:y val="9.9022713674933732E-2"/>
          <c:w val="0.20517332767230154"/>
          <c:h val="7.5836570428696695E-2"/>
        </c:manualLayout>
      </c:layout>
      <c:overlay val="0"/>
      <c:txPr>
        <a:bodyPr/>
        <a:lstStyle/>
        <a:p>
          <a:pPr>
            <a:defRPr sz="1100" b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ar-SA" sz="1600" b="1" i="0" strike="noStrike">
                <a:solidFill>
                  <a:srgbClr val="000000"/>
                </a:solidFill>
                <a:latin typeface="Calibri"/>
              </a:rPr>
              <a:t>وفيات الأطفال الرضع المسجلة حسب الجنسية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REGISTERED INFANT DEATHS BY NATIONALITY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2003 - 2012</a:t>
            </a:r>
          </a:p>
        </c:rich>
      </c:tx>
      <c:layout>
        <c:manualLayout>
          <c:xMode val="edge"/>
          <c:yMode val="edge"/>
          <c:x val="0.31159416727435818"/>
          <c:y val="1.881977114191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525481189851283E-2"/>
          <c:y val="0.20012704573065807"/>
          <c:w val="0.90827088801399869"/>
          <c:h val="0.70182648969826644"/>
        </c:manualLayout>
      </c:layout>
      <c:lineChart>
        <c:grouping val="standard"/>
        <c:varyColors val="0"/>
        <c:ser>
          <c:idx val="0"/>
          <c:order val="0"/>
          <c:tx>
            <c:strRef>
              <c:f>'ID-1'!$E$5:$G$5</c:f>
              <c:strCache>
                <c:ptCount val="1"/>
                <c:pt idx="0">
                  <c:v>غير قطريين
Non-Qataris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'ID-1'!$A$7:$A$16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'ID-1'!$E$7:$E$16</c:f>
              <c:numCache>
                <c:formatCode>#,##0</c:formatCode>
                <c:ptCount val="10"/>
                <c:pt idx="0">
                  <c:v>63</c:v>
                </c:pt>
                <c:pt idx="1">
                  <c:v>68</c:v>
                </c:pt>
                <c:pt idx="2">
                  <c:v>62</c:v>
                </c:pt>
                <c:pt idx="3">
                  <c:v>59</c:v>
                </c:pt>
                <c:pt idx="4">
                  <c:v>65</c:v>
                </c:pt>
                <c:pt idx="5">
                  <c:v>90</c:v>
                </c:pt>
                <c:pt idx="6">
                  <c:v>77</c:v>
                </c:pt>
                <c:pt idx="7">
                  <c:v>80</c:v>
                </c:pt>
                <c:pt idx="8">
                  <c:v>107</c:v>
                </c:pt>
                <c:pt idx="9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'ID-1'!$H$5:$J$5</c:f>
              <c:strCache>
                <c:ptCount val="1"/>
                <c:pt idx="0">
                  <c:v>قطريون
Qataris 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'ID-1'!$A$7:$A$16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'ID-1'!$H$7:$H$16</c:f>
              <c:numCache>
                <c:formatCode>#,##0</c:formatCode>
                <c:ptCount val="10"/>
                <c:pt idx="0">
                  <c:v>74</c:v>
                </c:pt>
                <c:pt idx="1">
                  <c:v>45</c:v>
                </c:pt>
                <c:pt idx="2">
                  <c:v>48</c:v>
                </c:pt>
                <c:pt idx="3">
                  <c:v>55</c:v>
                </c:pt>
                <c:pt idx="4">
                  <c:v>52</c:v>
                </c:pt>
                <c:pt idx="5">
                  <c:v>42</c:v>
                </c:pt>
                <c:pt idx="6">
                  <c:v>53</c:v>
                </c:pt>
                <c:pt idx="7">
                  <c:v>52</c:v>
                </c:pt>
                <c:pt idx="8">
                  <c:v>49</c:v>
                </c:pt>
                <c:pt idx="9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31936"/>
        <c:axId val="187033472"/>
      </c:lineChart>
      <c:catAx>
        <c:axId val="187031936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8703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33472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ar-SA" sz="1000" b="1" i="0" strike="noStrike">
                    <a:solidFill>
                      <a:srgbClr val="000000"/>
                    </a:solidFill>
                    <a:latin typeface="Calibri"/>
                  </a:rPr>
                  <a:t>العدد</a:t>
                </a:r>
                <a:endParaRPr lang="ar-QA" sz="1000" b="1" i="0" strike="noStrike">
                  <a:solidFill>
                    <a:srgbClr val="000000"/>
                  </a:solidFill>
                  <a:latin typeface="Calibri"/>
                </a:endParaRP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ar-SA" sz="1000" b="1" i="0" strike="noStrike">
                    <a:solidFill>
                      <a:srgbClr val="000000"/>
                    </a:solidFill>
                    <a:latin typeface="Calibri"/>
                  </a:rPr>
                  <a:t> </a:t>
                </a:r>
                <a:r>
                  <a:rPr lang="en-US" sz="1000" b="1" i="0" strike="noStrike">
                    <a:solidFill>
                      <a:srgbClr val="000000"/>
                    </a:solidFill>
                    <a:latin typeface="Calibri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4.5815045561893456E-3"/>
              <c:y val="0.126750772635195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n-US"/>
          </a:p>
        </c:txPr>
        <c:crossAx val="187031936"/>
        <c:crosses val="autoZero"/>
        <c:crossBetween val="between"/>
        <c:minorUnit val="5"/>
      </c:valAx>
    </c:plotArea>
    <c:legend>
      <c:legendPos val="r"/>
      <c:layout>
        <c:manualLayout>
          <c:xMode val="edge"/>
          <c:yMode val="edge"/>
          <c:x val="5.1777430006472919E-2"/>
          <c:y val="0.12636826101967047"/>
          <c:w val="0.34030135931239602"/>
          <c:h val="8.26446377245627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itchFamily="34" charset="0"/>
              <a:ea typeface="Calibri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127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&amp;L&amp;8Graph No. (1)&amp;Rشكل رقم (1)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&amp;L&amp;8Graph No. (2)&amp;Rشكل رقم (2)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&amp;L&amp;8Graph No. (3)&amp;Rشكل رقم (3)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&amp;L&amp;8Graph No. (4)&amp;Rشكل رقم (4)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&amp;L&amp;8Graph No. (5)&amp;Rشكل رقم (5)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9055118110236221" right="0.9055118110236221" top="0.94488188976377963" bottom="0.94488188976377963" header="0.51181102362204722" footer="0.51181102362204722"/>
  <pageSetup paperSize="9" orientation="landscape" r:id="rId1"/>
  <headerFooter>
    <oddFooter>&amp;LGraph No.(6)&amp;Rشكل رقم (6)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&amp;L&amp;8Graph No. (7)&amp;Rشكل رقم (7)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0</xdr:col>
      <xdr:colOff>869088</xdr:colOff>
      <xdr:row>1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3350"/>
          <a:ext cx="697638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0.08175</cdr:x>
      <cdr:y>0.10975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97638" cy="609600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0</xdr:col>
      <xdr:colOff>792888</xdr:colOff>
      <xdr:row>2</xdr:row>
      <xdr:rowOff>209550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697638" cy="60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811938</xdr:colOff>
      <xdr:row>3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697638" cy="60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802413</xdr:colOff>
      <xdr:row>3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697638" cy="60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878613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23825"/>
          <a:ext cx="697638" cy="60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0.00844</cdr:y>
    </cdr:from>
    <cdr:to>
      <cdr:x>0.08175</cdr:x>
      <cdr:y>0.10975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97638" cy="609600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783363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697638" cy="6096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821463</xdr:colOff>
      <xdr:row>1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3825"/>
          <a:ext cx="697638" cy="609600"/>
        </a:xfrm>
        <a:prstGeom prst="rect">
          <a:avLst/>
        </a:prstGeom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0.00922</cdr:x>
      <cdr:y>0.01775</cdr:y>
    </cdr:from>
    <cdr:to>
      <cdr:x>0.08542</cdr:x>
      <cdr:y>0.11906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418" y="106830"/>
          <a:ext cx="697638" cy="609600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0</xdr:col>
      <xdr:colOff>850038</xdr:colOff>
      <xdr:row>2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4775"/>
          <a:ext cx="697638" cy="6096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792888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"/>
          <a:ext cx="697638" cy="6096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802413</xdr:colOff>
      <xdr:row>2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0"/>
          <a:ext cx="697638" cy="6096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63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0.01534</cdr:x>
      <cdr:y>0.02148</cdr:y>
    </cdr:from>
    <cdr:to>
      <cdr:x>0.09154</cdr:x>
      <cdr:y>0.12278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40447" y="129241"/>
          <a:ext cx="697638" cy="609600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0</xdr:col>
      <xdr:colOff>773838</xdr:colOff>
      <xdr:row>3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697638" cy="6096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931088" cy="57262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0.01069</cdr:x>
      <cdr:y>0.0167</cdr:y>
    </cdr:from>
    <cdr:to>
      <cdr:x>0.08871</cdr:x>
      <cdr:y>0.12316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5623" y="95624"/>
          <a:ext cx="697638" cy="609600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0</xdr:col>
      <xdr:colOff>811938</xdr:colOff>
      <xdr:row>2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697638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783363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697638" cy="6096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84667</xdr:rowOff>
    </xdr:from>
    <xdr:to>
      <xdr:col>0</xdr:col>
      <xdr:colOff>750554</xdr:colOff>
      <xdr:row>3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84667"/>
          <a:ext cx="697638" cy="6096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133350</xdr:rowOff>
    </xdr:from>
    <xdr:to>
      <xdr:col>0</xdr:col>
      <xdr:colOff>907188</xdr:colOff>
      <xdr:row>3</xdr:row>
      <xdr:rowOff>145832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33350"/>
          <a:ext cx="697638" cy="63817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114300</xdr:rowOff>
    </xdr:from>
    <xdr:to>
      <xdr:col>0</xdr:col>
      <xdr:colOff>840513</xdr:colOff>
      <xdr:row>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0"/>
          <a:ext cx="697638" cy="6096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830988</xdr:colOff>
      <xdr:row>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697638" cy="6096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0</xdr:col>
      <xdr:colOff>792888</xdr:colOff>
      <xdr:row>3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"/>
          <a:ext cx="697638" cy="60960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0063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0.01656</cdr:x>
      <cdr:y>0.01962</cdr:y>
    </cdr:from>
    <cdr:to>
      <cdr:x>0.09277</cdr:x>
      <cdr:y>0.12092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51653" y="118035"/>
          <a:ext cx="697638" cy="609600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114300</xdr:rowOff>
    </xdr:from>
    <xdr:to>
      <xdr:col>0</xdr:col>
      <xdr:colOff>792888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697638" cy="60960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792888</xdr:colOff>
      <xdr:row>2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697638" cy="6096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754788</xdr:colOff>
      <xdr:row>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697638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802413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697638" cy="60960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67236</xdr:rowOff>
    </xdr:from>
    <xdr:to>
      <xdr:col>0</xdr:col>
      <xdr:colOff>776079</xdr:colOff>
      <xdr:row>3</xdr:row>
      <xdr:rowOff>15689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" y="67236"/>
          <a:ext cx="697638" cy="6096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112058</xdr:colOff>
      <xdr:row>0</xdr:row>
      <xdr:rowOff>67235</xdr:rowOff>
    </xdr:from>
    <xdr:to>
      <xdr:col>0</xdr:col>
      <xdr:colOff>809696</xdr:colOff>
      <xdr:row>3</xdr:row>
      <xdr:rowOff>15688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" y="67235"/>
          <a:ext cx="697638" cy="60960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0</xdr:row>
      <xdr:rowOff>78441</xdr:rowOff>
    </xdr:from>
    <xdr:to>
      <xdr:col>0</xdr:col>
      <xdr:colOff>854520</xdr:colOff>
      <xdr:row>3</xdr:row>
      <xdr:rowOff>26894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78441"/>
          <a:ext cx="697638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811938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697638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55206" cy="601755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0.01289</cdr:x>
      <cdr:y>0.01217</cdr:y>
    </cdr:from>
    <cdr:to>
      <cdr:x>0.08909</cdr:x>
      <cdr:y>0.11347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8036" y="73212"/>
          <a:ext cx="697638" cy="609600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0</xdr:col>
      <xdr:colOff>773838</xdr:colOff>
      <xdr:row>3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7150"/>
          <a:ext cx="697638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811938</xdr:colOff>
      <xdr:row>3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69763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="60" zoomScaleNormal="100" workbookViewId="0">
      <selection activeCell="K15" sqref="K15"/>
    </sheetView>
  </sheetViews>
  <sheetFormatPr defaultRowHeight="12.75" x14ac:dyDescent="0.2"/>
  <cols>
    <col min="1" max="1" width="52.7109375" style="29" customWidth="1"/>
    <col min="2" max="256" width="9.140625" style="29"/>
    <col min="257" max="257" width="52.7109375" style="29" customWidth="1"/>
    <col min="258" max="512" width="9.140625" style="29"/>
    <col min="513" max="513" width="52.7109375" style="29" customWidth="1"/>
    <col min="514" max="768" width="9.140625" style="29"/>
    <col min="769" max="769" width="52.7109375" style="29" customWidth="1"/>
    <col min="770" max="1024" width="9.140625" style="29"/>
    <col min="1025" max="1025" width="52.7109375" style="29" customWidth="1"/>
    <col min="1026" max="1280" width="9.140625" style="29"/>
    <col min="1281" max="1281" width="52.7109375" style="29" customWidth="1"/>
    <col min="1282" max="1536" width="9.140625" style="29"/>
    <col min="1537" max="1537" width="52.7109375" style="29" customWidth="1"/>
    <col min="1538" max="1792" width="9.140625" style="29"/>
    <col min="1793" max="1793" width="52.7109375" style="29" customWidth="1"/>
    <col min="1794" max="2048" width="9.140625" style="29"/>
    <col min="2049" max="2049" width="52.7109375" style="29" customWidth="1"/>
    <col min="2050" max="2304" width="9.140625" style="29"/>
    <col min="2305" max="2305" width="52.7109375" style="29" customWidth="1"/>
    <col min="2306" max="2560" width="9.140625" style="29"/>
    <col min="2561" max="2561" width="52.7109375" style="29" customWidth="1"/>
    <col min="2562" max="2816" width="9.140625" style="29"/>
    <col min="2817" max="2817" width="52.7109375" style="29" customWidth="1"/>
    <col min="2818" max="3072" width="9.140625" style="29"/>
    <col min="3073" max="3073" width="52.7109375" style="29" customWidth="1"/>
    <col min="3074" max="3328" width="9.140625" style="29"/>
    <col min="3329" max="3329" width="52.7109375" style="29" customWidth="1"/>
    <col min="3330" max="3584" width="9.140625" style="29"/>
    <col min="3585" max="3585" width="52.7109375" style="29" customWidth="1"/>
    <col min="3586" max="3840" width="9.140625" style="29"/>
    <col min="3841" max="3841" width="52.7109375" style="29" customWidth="1"/>
    <col min="3842" max="4096" width="9.140625" style="29"/>
    <col min="4097" max="4097" width="52.7109375" style="29" customWidth="1"/>
    <col min="4098" max="4352" width="9.140625" style="29"/>
    <col min="4353" max="4353" width="52.7109375" style="29" customWidth="1"/>
    <col min="4354" max="4608" width="9.140625" style="29"/>
    <col min="4609" max="4609" width="52.7109375" style="29" customWidth="1"/>
    <col min="4610" max="4864" width="9.140625" style="29"/>
    <col min="4865" max="4865" width="52.7109375" style="29" customWidth="1"/>
    <col min="4866" max="5120" width="9.140625" style="29"/>
    <col min="5121" max="5121" width="52.7109375" style="29" customWidth="1"/>
    <col min="5122" max="5376" width="9.140625" style="29"/>
    <col min="5377" max="5377" width="52.7109375" style="29" customWidth="1"/>
    <col min="5378" max="5632" width="9.140625" style="29"/>
    <col min="5633" max="5633" width="52.7109375" style="29" customWidth="1"/>
    <col min="5634" max="5888" width="9.140625" style="29"/>
    <col min="5889" max="5889" width="52.7109375" style="29" customWidth="1"/>
    <col min="5890" max="6144" width="9.140625" style="29"/>
    <col min="6145" max="6145" width="52.7109375" style="29" customWidth="1"/>
    <col min="6146" max="6400" width="9.140625" style="29"/>
    <col min="6401" max="6401" width="52.7109375" style="29" customWidth="1"/>
    <col min="6402" max="6656" width="9.140625" style="29"/>
    <col min="6657" max="6657" width="52.7109375" style="29" customWidth="1"/>
    <col min="6658" max="6912" width="9.140625" style="29"/>
    <col min="6913" max="6913" width="52.7109375" style="29" customWidth="1"/>
    <col min="6914" max="7168" width="9.140625" style="29"/>
    <col min="7169" max="7169" width="52.7109375" style="29" customWidth="1"/>
    <col min="7170" max="7424" width="9.140625" style="29"/>
    <col min="7425" max="7425" width="52.7109375" style="29" customWidth="1"/>
    <col min="7426" max="7680" width="9.140625" style="29"/>
    <col min="7681" max="7681" width="52.7109375" style="29" customWidth="1"/>
    <col min="7682" max="7936" width="9.140625" style="29"/>
    <col min="7937" max="7937" width="52.7109375" style="29" customWidth="1"/>
    <col min="7938" max="8192" width="9.140625" style="29"/>
    <col min="8193" max="8193" width="52.7109375" style="29" customWidth="1"/>
    <col min="8194" max="8448" width="9.140625" style="29"/>
    <col min="8449" max="8449" width="52.7109375" style="29" customWidth="1"/>
    <col min="8450" max="8704" width="9.140625" style="29"/>
    <col min="8705" max="8705" width="52.7109375" style="29" customWidth="1"/>
    <col min="8706" max="8960" width="9.140625" style="29"/>
    <col min="8961" max="8961" width="52.7109375" style="29" customWidth="1"/>
    <col min="8962" max="9216" width="9.140625" style="29"/>
    <col min="9217" max="9217" width="52.7109375" style="29" customWidth="1"/>
    <col min="9218" max="9472" width="9.140625" style="29"/>
    <col min="9473" max="9473" width="52.7109375" style="29" customWidth="1"/>
    <col min="9474" max="9728" width="9.140625" style="29"/>
    <col min="9729" max="9729" width="52.7109375" style="29" customWidth="1"/>
    <col min="9730" max="9984" width="9.140625" style="29"/>
    <col min="9985" max="9985" width="52.7109375" style="29" customWidth="1"/>
    <col min="9986" max="10240" width="9.140625" style="29"/>
    <col min="10241" max="10241" width="52.7109375" style="29" customWidth="1"/>
    <col min="10242" max="10496" width="9.140625" style="29"/>
    <col min="10497" max="10497" width="52.7109375" style="29" customWidth="1"/>
    <col min="10498" max="10752" width="9.140625" style="29"/>
    <col min="10753" max="10753" width="52.7109375" style="29" customWidth="1"/>
    <col min="10754" max="11008" width="9.140625" style="29"/>
    <col min="11009" max="11009" width="52.7109375" style="29" customWidth="1"/>
    <col min="11010" max="11264" width="9.140625" style="29"/>
    <col min="11265" max="11265" width="52.7109375" style="29" customWidth="1"/>
    <col min="11266" max="11520" width="9.140625" style="29"/>
    <col min="11521" max="11521" width="52.7109375" style="29" customWidth="1"/>
    <col min="11522" max="11776" width="9.140625" style="29"/>
    <col min="11777" max="11777" width="52.7109375" style="29" customWidth="1"/>
    <col min="11778" max="12032" width="9.140625" style="29"/>
    <col min="12033" max="12033" width="52.7109375" style="29" customWidth="1"/>
    <col min="12034" max="12288" width="9.140625" style="29"/>
    <col min="12289" max="12289" width="52.7109375" style="29" customWidth="1"/>
    <col min="12290" max="12544" width="9.140625" style="29"/>
    <col min="12545" max="12545" width="52.7109375" style="29" customWidth="1"/>
    <col min="12546" max="12800" width="9.140625" style="29"/>
    <col min="12801" max="12801" width="52.7109375" style="29" customWidth="1"/>
    <col min="12802" max="13056" width="9.140625" style="29"/>
    <col min="13057" max="13057" width="52.7109375" style="29" customWidth="1"/>
    <col min="13058" max="13312" width="9.140625" style="29"/>
    <col min="13313" max="13313" width="52.7109375" style="29" customWidth="1"/>
    <col min="13314" max="13568" width="9.140625" style="29"/>
    <col min="13569" max="13569" width="52.7109375" style="29" customWidth="1"/>
    <col min="13570" max="13824" width="9.140625" style="29"/>
    <col min="13825" max="13825" width="52.7109375" style="29" customWidth="1"/>
    <col min="13826" max="14080" width="9.140625" style="29"/>
    <col min="14081" max="14081" width="52.7109375" style="29" customWidth="1"/>
    <col min="14082" max="14336" width="9.140625" style="29"/>
    <col min="14337" max="14337" width="52.7109375" style="29" customWidth="1"/>
    <col min="14338" max="14592" width="9.140625" style="29"/>
    <col min="14593" max="14593" width="52.7109375" style="29" customWidth="1"/>
    <col min="14594" max="14848" width="9.140625" style="29"/>
    <col min="14849" max="14849" width="52.7109375" style="29" customWidth="1"/>
    <col min="14850" max="15104" width="9.140625" style="29"/>
    <col min="15105" max="15105" width="52.7109375" style="29" customWidth="1"/>
    <col min="15106" max="15360" width="9.140625" style="29"/>
    <col min="15361" max="15361" width="52.7109375" style="29" customWidth="1"/>
    <col min="15362" max="15616" width="9.140625" style="29"/>
    <col min="15617" max="15617" width="52.7109375" style="29" customWidth="1"/>
    <col min="15618" max="15872" width="9.140625" style="29"/>
    <col min="15873" max="15873" width="52.7109375" style="29" customWidth="1"/>
    <col min="15874" max="16128" width="9.140625" style="29"/>
    <col min="16129" max="16129" width="52.7109375" style="29" customWidth="1"/>
    <col min="16130" max="16384" width="9.140625" style="29"/>
  </cols>
  <sheetData>
    <row r="1" spans="1:1" ht="66.75" thickTop="1" thickBot="1" x14ac:dyDescent="0.25">
      <c r="A1" s="107" t="s">
        <v>285</v>
      </c>
    </row>
    <row r="2" spans="1:1" ht="13.5" thickTop="1" x14ac:dyDescent="0.2"/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31.140625" style="69" customWidth="1"/>
    <col min="2" max="10" width="7.7109375" style="69" customWidth="1"/>
    <col min="11" max="11" width="25.7109375" style="69" customWidth="1"/>
    <col min="12" max="256" width="9.140625" style="68"/>
    <col min="257" max="257" width="25.7109375" style="68" customWidth="1"/>
    <col min="258" max="266" width="7.7109375" style="68" customWidth="1"/>
    <col min="267" max="267" width="25.7109375" style="68" customWidth="1"/>
    <col min="268" max="512" width="9.140625" style="68"/>
    <col min="513" max="513" width="25.7109375" style="68" customWidth="1"/>
    <col min="514" max="522" width="7.7109375" style="68" customWidth="1"/>
    <col min="523" max="523" width="25.7109375" style="68" customWidth="1"/>
    <col min="524" max="768" width="9.140625" style="68"/>
    <col min="769" max="769" width="25.7109375" style="68" customWidth="1"/>
    <col min="770" max="778" width="7.7109375" style="68" customWidth="1"/>
    <col min="779" max="779" width="25.7109375" style="68" customWidth="1"/>
    <col min="780" max="1024" width="9.140625" style="68"/>
    <col min="1025" max="1025" width="25.7109375" style="68" customWidth="1"/>
    <col min="1026" max="1034" width="7.7109375" style="68" customWidth="1"/>
    <col min="1035" max="1035" width="25.7109375" style="68" customWidth="1"/>
    <col min="1036" max="1280" width="9.140625" style="68"/>
    <col min="1281" max="1281" width="25.7109375" style="68" customWidth="1"/>
    <col min="1282" max="1290" width="7.7109375" style="68" customWidth="1"/>
    <col min="1291" max="1291" width="25.7109375" style="68" customWidth="1"/>
    <col min="1292" max="1536" width="9.140625" style="68"/>
    <col min="1537" max="1537" width="25.7109375" style="68" customWidth="1"/>
    <col min="1538" max="1546" width="7.7109375" style="68" customWidth="1"/>
    <col min="1547" max="1547" width="25.7109375" style="68" customWidth="1"/>
    <col min="1548" max="1792" width="9.140625" style="68"/>
    <col min="1793" max="1793" width="25.7109375" style="68" customWidth="1"/>
    <col min="1794" max="1802" width="7.7109375" style="68" customWidth="1"/>
    <col min="1803" max="1803" width="25.7109375" style="68" customWidth="1"/>
    <col min="1804" max="2048" width="9.140625" style="68"/>
    <col min="2049" max="2049" width="25.7109375" style="68" customWidth="1"/>
    <col min="2050" max="2058" width="7.7109375" style="68" customWidth="1"/>
    <col min="2059" max="2059" width="25.7109375" style="68" customWidth="1"/>
    <col min="2060" max="2304" width="9.140625" style="68"/>
    <col min="2305" max="2305" width="25.7109375" style="68" customWidth="1"/>
    <col min="2306" max="2314" width="7.7109375" style="68" customWidth="1"/>
    <col min="2315" max="2315" width="25.7109375" style="68" customWidth="1"/>
    <col min="2316" max="2560" width="9.140625" style="68"/>
    <col min="2561" max="2561" width="25.7109375" style="68" customWidth="1"/>
    <col min="2562" max="2570" width="7.7109375" style="68" customWidth="1"/>
    <col min="2571" max="2571" width="25.7109375" style="68" customWidth="1"/>
    <col min="2572" max="2816" width="9.140625" style="68"/>
    <col min="2817" max="2817" width="25.7109375" style="68" customWidth="1"/>
    <col min="2818" max="2826" width="7.7109375" style="68" customWidth="1"/>
    <col min="2827" max="2827" width="25.7109375" style="68" customWidth="1"/>
    <col min="2828" max="3072" width="9.140625" style="68"/>
    <col min="3073" max="3073" width="25.7109375" style="68" customWidth="1"/>
    <col min="3074" max="3082" width="7.7109375" style="68" customWidth="1"/>
    <col min="3083" max="3083" width="25.7109375" style="68" customWidth="1"/>
    <col min="3084" max="3328" width="9.140625" style="68"/>
    <col min="3329" max="3329" width="25.7109375" style="68" customWidth="1"/>
    <col min="3330" max="3338" width="7.7109375" style="68" customWidth="1"/>
    <col min="3339" max="3339" width="25.7109375" style="68" customWidth="1"/>
    <col min="3340" max="3584" width="9.140625" style="68"/>
    <col min="3585" max="3585" width="25.7109375" style="68" customWidth="1"/>
    <col min="3586" max="3594" width="7.7109375" style="68" customWidth="1"/>
    <col min="3595" max="3595" width="25.7109375" style="68" customWidth="1"/>
    <col min="3596" max="3840" width="9.140625" style="68"/>
    <col min="3841" max="3841" width="25.7109375" style="68" customWidth="1"/>
    <col min="3842" max="3850" width="7.7109375" style="68" customWidth="1"/>
    <col min="3851" max="3851" width="25.7109375" style="68" customWidth="1"/>
    <col min="3852" max="4096" width="9.140625" style="68"/>
    <col min="4097" max="4097" width="25.7109375" style="68" customWidth="1"/>
    <col min="4098" max="4106" width="7.7109375" style="68" customWidth="1"/>
    <col min="4107" max="4107" width="25.7109375" style="68" customWidth="1"/>
    <col min="4108" max="4352" width="9.140625" style="68"/>
    <col min="4353" max="4353" width="25.7109375" style="68" customWidth="1"/>
    <col min="4354" max="4362" width="7.7109375" style="68" customWidth="1"/>
    <col min="4363" max="4363" width="25.7109375" style="68" customWidth="1"/>
    <col min="4364" max="4608" width="9.140625" style="68"/>
    <col min="4609" max="4609" width="25.7109375" style="68" customWidth="1"/>
    <col min="4610" max="4618" width="7.7109375" style="68" customWidth="1"/>
    <col min="4619" max="4619" width="25.7109375" style="68" customWidth="1"/>
    <col min="4620" max="4864" width="9.140625" style="68"/>
    <col min="4865" max="4865" width="25.7109375" style="68" customWidth="1"/>
    <col min="4866" max="4874" width="7.7109375" style="68" customWidth="1"/>
    <col min="4875" max="4875" width="25.7109375" style="68" customWidth="1"/>
    <col min="4876" max="5120" width="9.140625" style="68"/>
    <col min="5121" max="5121" width="25.7109375" style="68" customWidth="1"/>
    <col min="5122" max="5130" width="7.7109375" style="68" customWidth="1"/>
    <col min="5131" max="5131" width="25.7109375" style="68" customWidth="1"/>
    <col min="5132" max="5376" width="9.140625" style="68"/>
    <col min="5377" max="5377" width="25.7109375" style="68" customWidth="1"/>
    <col min="5378" max="5386" width="7.7109375" style="68" customWidth="1"/>
    <col min="5387" max="5387" width="25.7109375" style="68" customWidth="1"/>
    <col min="5388" max="5632" width="9.140625" style="68"/>
    <col min="5633" max="5633" width="25.7109375" style="68" customWidth="1"/>
    <col min="5634" max="5642" width="7.7109375" style="68" customWidth="1"/>
    <col min="5643" max="5643" width="25.7109375" style="68" customWidth="1"/>
    <col min="5644" max="5888" width="9.140625" style="68"/>
    <col min="5889" max="5889" width="25.7109375" style="68" customWidth="1"/>
    <col min="5890" max="5898" width="7.7109375" style="68" customWidth="1"/>
    <col min="5899" max="5899" width="25.7109375" style="68" customWidth="1"/>
    <col min="5900" max="6144" width="9.140625" style="68"/>
    <col min="6145" max="6145" width="25.7109375" style="68" customWidth="1"/>
    <col min="6146" max="6154" width="7.7109375" style="68" customWidth="1"/>
    <col min="6155" max="6155" width="25.7109375" style="68" customWidth="1"/>
    <col min="6156" max="6400" width="9.140625" style="68"/>
    <col min="6401" max="6401" width="25.7109375" style="68" customWidth="1"/>
    <col min="6402" max="6410" width="7.7109375" style="68" customWidth="1"/>
    <col min="6411" max="6411" width="25.7109375" style="68" customWidth="1"/>
    <col min="6412" max="6656" width="9.140625" style="68"/>
    <col min="6657" max="6657" width="25.7109375" style="68" customWidth="1"/>
    <col min="6658" max="6666" width="7.7109375" style="68" customWidth="1"/>
    <col min="6667" max="6667" width="25.7109375" style="68" customWidth="1"/>
    <col min="6668" max="6912" width="9.140625" style="68"/>
    <col min="6913" max="6913" width="25.7109375" style="68" customWidth="1"/>
    <col min="6914" max="6922" width="7.7109375" style="68" customWidth="1"/>
    <col min="6923" max="6923" width="25.7109375" style="68" customWidth="1"/>
    <col min="6924" max="7168" width="9.140625" style="68"/>
    <col min="7169" max="7169" width="25.7109375" style="68" customWidth="1"/>
    <col min="7170" max="7178" width="7.7109375" style="68" customWidth="1"/>
    <col min="7179" max="7179" width="25.7109375" style="68" customWidth="1"/>
    <col min="7180" max="7424" width="9.140625" style="68"/>
    <col min="7425" max="7425" width="25.7109375" style="68" customWidth="1"/>
    <col min="7426" max="7434" width="7.7109375" style="68" customWidth="1"/>
    <col min="7435" max="7435" width="25.7109375" style="68" customWidth="1"/>
    <col min="7436" max="7680" width="9.140625" style="68"/>
    <col min="7681" max="7681" width="25.7109375" style="68" customWidth="1"/>
    <col min="7682" max="7690" width="7.7109375" style="68" customWidth="1"/>
    <col min="7691" max="7691" width="25.7109375" style="68" customWidth="1"/>
    <col min="7692" max="7936" width="9.140625" style="68"/>
    <col min="7937" max="7937" width="25.7109375" style="68" customWidth="1"/>
    <col min="7938" max="7946" width="7.7109375" style="68" customWidth="1"/>
    <col min="7947" max="7947" width="25.7109375" style="68" customWidth="1"/>
    <col min="7948" max="8192" width="9.140625" style="68"/>
    <col min="8193" max="8193" width="25.7109375" style="68" customWidth="1"/>
    <col min="8194" max="8202" width="7.7109375" style="68" customWidth="1"/>
    <col min="8203" max="8203" width="25.7109375" style="68" customWidth="1"/>
    <col min="8204" max="8448" width="9.140625" style="68"/>
    <col min="8449" max="8449" width="25.7109375" style="68" customWidth="1"/>
    <col min="8450" max="8458" width="7.7109375" style="68" customWidth="1"/>
    <col min="8459" max="8459" width="25.7109375" style="68" customWidth="1"/>
    <col min="8460" max="8704" width="9.140625" style="68"/>
    <col min="8705" max="8705" width="25.7109375" style="68" customWidth="1"/>
    <col min="8706" max="8714" width="7.7109375" style="68" customWidth="1"/>
    <col min="8715" max="8715" width="25.7109375" style="68" customWidth="1"/>
    <col min="8716" max="8960" width="9.140625" style="68"/>
    <col min="8961" max="8961" width="25.7109375" style="68" customWidth="1"/>
    <col min="8962" max="8970" width="7.7109375" style="68" customWidth="1"/>
    <col min="8971" max="8971" width="25.7109375" style="68" customWidth="1"/>
    <col min="8972" max="9216" width="9.140625" style="68"/>
    <col min="9217" max="9217" width="25.7109375" style="68" customWidth="1"/>
    <col min="9218" max="9226" width="7.7109375" style="68" customWidth="1"/>
    <col min="9227" max="9227" width="25.7109375" style="68" customWidth="1"/>
    <col min="9228" max="9472" width="9.140625" style="68"/>
    <col min="9473" max="9473" width="25.7109375" style="68" customWidth="1"/>
    <col min="9474" max="9482" width="7.7109375" style="68" customWidth="1"/>
    <col min="9483" max="9483" width="25.7109375" style="68" customWidth="1"/>
    <col min="9484" max="9728" width="9.140625" style="68"/>
    <col min="9729" max="9729" width="25.7109375" style="68" customWidth="1"/>
    <col min="9730" max="9738" width="7.7109375" style="68" customWidth="1"/>
    <col min="9739" max="9739" width="25.7109375" style="68" customWidth="1"/>
    <col min="9740" max="9984" width="9.140625" style="68"/>
    <col min="9985" max="9985" width="25.7109375" style="68" customWidth="1"/>
    <col min="9986" max="9994" width="7.7109375" style="68" customWidth="1"/>
    <col min="9995" max="9995" width="25.7109375" style="68" customWidth="1"/>
    <col min="9996" max="10240" width="9.140625" style="68"/>
    <col min="10241" max="10241" width="25.7109375" style="68" customWidth="1"/>
    <col min="10242" max="10250" width="7.7109375" style="68" customWidth="1"/>
    <col min="10251" max="10251" width="25.7109375" style="68" customWidth="1"/>
    <col min="10252" max="10496" width="9.140625" style="68"/>
    <col min="10497" max="10497" width="25.7109375" style="68" customWidth="1"/>
    <col min="10498" max="10506" width="7.7109375" style="68" customWidth="1"/>
    <col min="10507" max="10507" width="25.7109375" style="68" customWidth="1"/>
    <col min="10508" max="10752" width="9.140625" style="68"/>
    <col min="10753" max="10753" width="25.7109375" style="68" customWidth="1"/>
    <col min="10754" max="10762" width="7.7109375" style="68" customWidth="1"/>
    <col min="10763" max="10763" width="25.7109375" style="68" customWidth="1"/>
    <col min="10764" max="11008" width="9.140625" style="68"/>
    <col min="11009" max="11009" width="25.7109375" style="68" customWidth="1"/>
    <col min="11010" max="11018" width="7.7109375" style="68" customWidth="1"/>
    <col min="11019" max="11019" width="25.7109375" style="68" customWidth="1"/>
    <col min="11020" max="11264" width="9.140625" style="68"/>
    <col min="11265" max="11265" width="25.7109375" style="68" customWidth="1"/>
    <col min="11266" max="11274" width="7.7109375" style="68" customWidth="1"/>
    <col min="11275" max="11275" width="25.7109375" style="68" customWidth="1"/>
    <col min="11276" max="11520" width="9.140625" style="68"/>
    <col min="11521" max="11521" width="25.7109375" style="68" customWidth="1"/>
    <col min="11522" max="11530" width="7.7109375" style="68" customWidth="1"/>
    <col min="11531" max="11531" width="25.7109375" style="68" customWidth="1"/>
    <col min="11532" max="11776" width="9.140625" style="68"/>
    <col min="11777" max="11777" width="25.7109375" style="68" customWidth="1"/>
    <col min="11778" max="11786" width="7.7109375" style="68" customWidth="1"/>
    <col min="11787" max="11787" width="25.7109375" style="68" customWidth="1"/>
    <col min="11788" max="12032" width="9.140625" style="68"/>
    <col min="12033" max="12033" width="25.7109375" style="68" customWidth="1"/>
    <col min="12034" max="12042" width="7.7109375" style="68" customWidth="1"/>
    <col min="12043" max="12043" width="25.7109375" style="68" customWidth="1"/>
    <col min="12044" max="12288" width="9.140625" style="68"/>
    <col min="12289" max="12289" width="25.7109375" style="68" customWidth="1"/>
    <col min="12290" max="12298" width="7.7109375" style="68" customWidth="1"/>
    <col min="12299" max="12299" width="25.7109375" style="68" customWidth="1"/>
    <col min="12300" max="12544" width="9.140625" style="68"/>
    <col min="12545" max="12545" width="25.7109375" style="68" customWidth="1"/>
    <col min="12546" max="12554" width="7.7109375" style="68" customWidth="1"/>
    <col min="12555" max="12555" width="25.7109375" style="68" customWidth="1"/>
    <col min="12556" max="12800" width="9.140625" style="68"/>
    <col min="12801" max="12801" width="25.7109375" style="68" customWidth="1"/>
    <col min="12802" max="12810" width="7.7109375" style="68" customWidth="1"/>
    <col min="12811" max="12811" width="25.7109375" style="68" customWidth="1"/>
    <col min="12812" max="13056" width="9.140625" style="68"/>
    <col min="13057" max="13057" width="25.7109375" style="68" customWidth="1"/>
    <col min="13058" max="13066" width="7.7109375" style="68" customWidth="1"/>
    <col min="13067" max="13067" width="25.7109375" style="68" customWidth="1"/>
    <col min="13068" max="13312" width="9.140625" style="68"/>
    <col min="13313" max="13313" width="25.7109375" style="68" customWidth="1"/>
    <col min="13314" max="13322" width="7.7109375" style="68" customWidth="1"/>
    <col min="13323" max="13323" width="25.7109375" style="68" customWidth="1"/>
    <col min="13324" max="13568" width="9.140625" style="68"/>
    <col min="13569" max="13569" width="25.7109375" style="68" customWidth="1"/>
    <col min="13570" max="13578" width="7.7109375" style="68" customWidth="1"/>
    <col min="13579" max="13579" width="25.7109375" style="68" customWidth="1"/>
    <col min="13580" max="13824" width="9.140625" style="68"/>
    <col min="13825" max="13825" width="25.7109375" style="68" customWidth="1"/>
    <col min="13826" max="13834" width="7.7109375" style="68" customWidth="1"/>
    <col min="13835" max="13835" width="25.7109375" style="68" customWidth="1"/>
    <col min="13836" max="14080" width="9.140625" style="68"/>
    <col min="14081" max="14081" width="25.7109375" style="68" customWidth="1"/>
    <col min="14082" max="14090" width="7.7109375" style="68" customWidth="1"/>
    <col min="14091" max="14091" width="25.7109375" style="68" customWidth="1"/>
    <col min="14092" max="14336" width="9.140625" style="68"/>
    <col min="14337" max="14337" width="25.7109375" style="68" customWidth="1"/>
    <col min="14338" max="14346" width="7.7109375" style="68" customWidth="1"/>
    <col min="14347" max="14347" width="25.7109375" style="68" customWidth="1"/>
    <col min="14348" max="14592" width="9.140625" style="68"/>
    <col min="14593" max="14593" width="25.7109375" style="68" customWidth="1"/>
    <col min="14594" max="14602" width="7.7109375" style="68" customWidth="1"/>
    <col min="14603" max="14603" width="25.7109375" style="68" customWidth="1"/>
    <col min="14604" max="14848" width="9.140625" style="68"/>
    <col min="14849" max="14849" width="25.7109375" style="68" customWidth="1"/>
    <col min="14850" max="14858" width="7.7109375" style="68" customWidth="1"/>
    <col min="14859" max="14859" width="25.7109375" style="68" customWidth="1"/>
    <col min="14860" max="15104" width="9.140625" style="68"/>
    <col min="15105" max="15105" width="25.7109375" style="68" customWidth="1"/>
    <col min="15106" max="15114" width="7.7109375" style="68" customWidth="1"/>
    <col min="15115" max="15115" width="25.7109375" style="68" customWidth="1"/>
    <col min="15116" max="15360" width="9.140625" style="68"/>
    <col min="15361" max="15361" width="25.7109375" style="68" customWidth="1"/>
    <col min="15362" max="15370" width="7.7109375" style="68" customWidth="1"/>
    <col min="15371" max="15371" width="25.7109375" style="68" customWidth="1"/>
    <col min="15372" max="15616" width="9.140625" style="68"/>
    <col min="15617" max="15617" width="25.7109375" style="68" customWidth="1"/>
    <col min="15618" max="15626" width="7.7109375" style="68" customWidth="1"/>
    <col min="15627" max="15627" width="25.7109375" style="68" customWidth="1"/>
    <col min="15628" max="15872" width="9.140625" style="68"/>
    <col min="15873" max="15873" width="25.7109375" style="68" customWidth="1"/>
    <col min="15874" max="15882" width="7.7109375" style="68" customWidth="1"/>
    <col min="15883" max="15883" width="25.7109375" style="68" customWidth="1"/>
    <col min="15884" max="16128" width="9.140625" style="68"/>
    <col min="16129" max="16129" width="25.7109375" style="68" customWidth="1"/>
    <col min="16130" max="16138" width="7.7109375" style="68" customWidth="1"/>
    <col min="16139" max="16139" width="25.7109375" style="68" customWidth="1"/>
    <col min="16140" max="16384" width="9.140625" style="68"/>
  </cols>
  <sheetData>
    <row r="1" spans="1:11" ht="20.25" x14ac:dyDescent="0.2">
      <c r="A1" s="630" t="s">
        <v>319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1" ht="15.75" x14ac:dyDescent="0.2">
      <c r="A2" s="632" t="s">
        <v>321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15.75" x14ac:dyDescent="0.2">
      <c r="A3" s="632" t="s">
        <v>366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 ht="15.75" x14ac:dyDescent="0.2">
      <c r="A4" s="467" t="s">
        <v>121</v>
      </c>
      <c r="B4" s="463"/>
      <c r="C4" s="463"/>
      <c r="D4" s="463"/>
      <c r="E4" s="463"/>
      <c r="F4" s="463"/>
      <c r="G4" s="463"/>
      <c r="H4" s="463"/>
      <c r="I4" s="463"/>
      <c r="J4" s="463"/>
      <c r="K4" s="464" t="s">
        <v>70</v>
      </c>
    </row>
    <row r="5" spans="1:11" ht="30" customHeight="1" thickBot="1" x14ac:dyDescent="0.25">
      <c r="A5" s="666" t="s">
        <v>692</v>
      </c>
      <c r="B5" s="668" t="s">
        <v>275</v>
      </c>
      <c r="C5" s="668"/>
      <c r="D5" s="668"/>
      <c r="E5" s="669" t="s">
        <v>226</v>
      </c>
      <c r="F5" s="669"/>
      <c r="G5" s="669"/>
      <c r="H5" s="669" t="s">
        <v>225</v>
      </c>
      <c r="I5" s="669"/>
      <c r="J5" s="669"/>
      <c r="K5" s="670" t="s">
        <v>693</v>
      </c>
    </row>
    <row r="6" spans="1:11" ht="30" customHeight="1" x14ac:dyDescent="0.2">
      <c r="A6" s="667"/>
      <c r="B6" s="468" t="s">
        <v>273</v>
      </c>
      <c r="C6" s="469" t="s">
        <v>214</v>
      </c>
      <c r="D6" s="469" t="s">
        <v>215</v>
      </c>
      <c r="E6" s="468" t="s">
        <v>273</v>
      </c>
      <c r="F6" s="469" t="s">
        <v>214</v>
      </c>
      <c r="G6" s="469" t="s">
        <v>215</v>
      </c>
      <c r="H6" s="468" t="s">
        <v>273</v>
      </c>
      <c r="I6" s="469" t="s">
        <v>214</v>
      </c>
      <c r="J6" s="469" t="s">
        <v>215</v>
      </c>
      <c r="K6" s="671"/>
    </row>
    <row r="7" spans="1:11" s="1" customFormat="1" ht="24.95" customHeight="1" thickBot="1" x14ac:dyDescent="0.25">
      <c r="A7" s="470">
        <v>2003</v>
      </c>
      <c r="B7" s="474">
        <v>1.8</v>
      </c>
      <c r="C7" s="474">
        <v>2.4</v>
      </c>
      <c r="D7" s="474">
        <v>2.7</v>
      </c>
      <c r="E7" s="474">
        <v>2</v>
      </c>
      <c r="F7" s="475">
        <v>0.3</v>
      </c>
      <c r="G7" s="475">
        <v>3.51</v>
      </c>
      <c r="H7" s="474">
        <v>1.6</v>
      </c>
      <c r="I7" s="475">
        <v>1.3</v>
      </c>
      <c r="J7" s="475">
        <v>1.9</v>
      </c>
      <c r="K7" s="473">
        <v>2003</v>
      </c>
    </row>
    <row r="8" spans="1:11" s="1" customFormat="1" ht="24.95" customHeight="1" thickTop="1" thickBot="1" x14ac:dyDescent="0.25">
      <c r="A8" s="161">
        <v>2004</v>
      </c>
      <c r="B8" s="201">
        <v>1.8</v>
      </c>
      <c r="C8" s="201">
        <v>1.9</v>
      </c>
      <c r="D8" s="201">
        <v>1.8</v>
      </c>
      <c r="E8" s="201">
        <v>1.8</v>
      </c>
      <c r="F8" s="202">
        <v>2.2000000000000002</v>
      </c>
      <c r="G8" s="202">
        <v>1.45</v>
      </c>
      <c r="H8" s="201">
        <v>1.8</v>
      </c>
      <c r="I8" s="202">
        <v>1.6</v>
      </c>
      <c r="J8" s="202">
        <v>2.1</v>
      </c>
      <c r="K8" s="173">
        <v>2004</v>
      </c>
    </row>
    <row r="9" spans="1:11" s="1" customFormat="1" ht="24.95" customHeight="1" thickTop="1" thickBot="1" x14ac:dyDescent="0.25">
      <c r="A9" s="162">
        <v>2005</v>
      </c>
      <c r="B9" s="203">
        <v>2.2000000000000002</v>
      </c>
      <c r="C9" s="203">
        <v>1.5</v>
      </c>
      <c r="D9" s="203">
        <v>2.9</v>
      </c>
      <c r="E9" s="203">
        <v>1.7</v>
      </c>
      <c r="F9" s="204">
        <v>1.5</v>
      </c>
      <c r="G9" s="204">
        <v>1.89</v>
      </c>
      <c r="H9" s="203">
        <v>2.9</v>
      </c>
      <c r="I9" s="204">
        <v>1.6</v>
      </c>
      <c r="J9" s="204">
        <v>4.2</v>
      </c>
      <c r="K9" s="174">
        <v>2005</v>
      </c>
    </row>
    <row r="10" spans="1:11" s="1" customFormat="1" ht="24.95" customHeight="1" thickTop="1" thickBot="1" x14ac:dyDescent="0.25">
      <c r="A10" s="161">
        <v>2006</v>
      </c>
      <c r="B10" s="201">
        <v>2.6</v>
      </c>
      <c r="C10" s="201">
        <v>2.2999999999999998</v>
      </c>
      <c r="D10" s="201">
        <v>2.5</v>
      </c>
      <c r="E10" s="201">
        <v>2.5</v>
      </c>
      <c r="F10" s="202">
        <v>2.7</v>
      </c>
      <c r="G10" s="202">
        <v>2.34</v>
      </c>
      <c r="H10" s="201">
        <v>2.7</v>
      </c>
      <c r="I10" s="202">
        <v>2.8</v>
      </c>
      <c r="J10" s="202">
        <v>2.7</v>
      </c>
      <c r="K10" s="173">
        <v>2006</v>
      </c>
    </row>
    <row r="11" spans="1:11" s="1" customFormat="1" ht="24.95" customHeight="1" thickTop="1" thickBot="1" x14ac:dyDescent="0.25">
      <c r="A11" s="162">
        <v>2007</v>
      </c>
      <c r="B11" s="203">
        <v>1.6</v>
      </c>
      <c r="C11" s="203">
        <v>0.5</v>
      </c>
      <c r="D11" s="203">
        <v>2.6</v>
      </c>
      <c r="E11" s="203">
        <v>1.9</v>
      </c>
      <c r="F11" s="204">
        <v>1</v>
      </c>
      <c r="G11" s="204">
        <v>2.73</v>
      </c>
      <c r="H11" s="203">
        <v>1.3</v>
      </c>
      <c r="I11" s="204">
        <v>0</v>
      </c>
      <c r="J11" s="204">
        <v>2.5</v>
      </c>
      <c r="K11" s="174">
        <v>2007</v>
      </c>
    </row>
    <row r="12" spans="1:11" s="1" customFormat="1" ht="24.95" customHeight="1" thickTop="1" thickBot="1" x14ac:dyDescent="0.25">
      <c r="A12" s="161">
        <v>2008</v>
      </c>
      <c r="B12" s="201">
        <v>1.9</v>
      </c>
      <c r="C12" s="201">
        <v>2.5</v>
      </c>
      <c r="D12" s="201">
        <v>1.3</v>
      </c>
      <c r="E12" s="201">
        <v>1.7</v>
      </c>
      <c r="F12" s="202">
        <v>2.2999999999999998</v>
      </c>
      <c r="G12" s="202">
        <v>1.2</v>
      </c>
      <c r="H12" s="201">
        <v>2</v>
      </c>
      <c r="I12" s="202">
        <v>2.7</v>
      </c>
      <c r="J12" s="202">
        <v>1.3</v>
      </c>
      <c r="K12" s="173">
        <v>2008</v>
      </c>
    </row>
    <row r="13" spans="1:11" s="1" customFormat="1" ht="24.95" customHeight="1" thickTop="1" thickBot="1" x14ac:dyDescent="0.25">
      <c r="A13" s="162">
        <v>2009</v>
      </c>
      <c r="B13" s="203">
        <v>1.7</v>
      </c>
      <c r="C13" s="203">
        <v>1.8</v>
      </c>
      <c r="D13" s="203">
        <v>1.6</v>
      </c>
      <c r="E13" s="203">
        <v>1.7</v>
      </c>
      <c r="F13" s="204">
        <v>2.1</v>
      </c>
      <c r="G13" s="204">
        <v>1.4</v>
      </c>
      <c r="H13" s="203">
        <v>1.6</v>
      </c>
      <c r="I13" s="204">
        <v>1.4</v>
      </c>
      <c r="J13" s="204">
        <v>1.9</v>
      </c>
      <c r="K13" s="174">
        <v>2009</v>
      </c>
    </row>
    <row r="14" spans="1:11" s="1" customFormat="1" ht="24.95" customHeight="1" thickTop="1" thickBot="1" x14ac:dyDescent="0.25">
      <c r="A14" s="161">
        <v>2010</v>
      </c>
      <c r="B14" s="201">
        <v>1.7</v>
      </c>
      <c r="C14" s="201">
        <v>1.3</v>
      </c>
      <c r="D14" s="201">
        <v>2.1</v>
      </c>
      <c r="E14" s="201">
        <v>1.9</v>
      </c>
      <c r="F14" s="202">
        <v>1.4</v>
      </c>
      <c r="G14" s="202">
        <v>2.2999999999999998</v>
      </c>
      <c r="H14" s="201">
        <v>1.4</v>
      </c>
      <c r="I14" s="202">
        <v>1</v>
      </c>
      <c r="J14" s="202">
        <v>1.8</v>
      </c>
      <c r="K14" s="173">
        <v>2010</v>
      </c>
    </row>
    <row r="15" spans="1:11" s="1" customFormat="1" ht="24.95" customHeight="1" thickTop="1" thickBot="1" x14ac:dyDescent="0.25">
      <c r="A15" s="162">
        <v>2011</v>
      </c>
      <c r="B15" s="203">
        <v>1.4</v>
      </c>
      <c r="C15" s="203">
        <v>2.1</v>
      </c>
      <c r="D15" s="203">
        <v>0.8</v>
      </c>
      <c r="E15" s="203">
        <v>1.2</v>
      </c>
      <c r="F15" s="204">
        <v>1.9</v>
      </c>
      <c r="G15" s="204">
        <v>0.6</v>
      </c>
      <c r="H15" s="203">
        <v>1.7</v>
      </c>
      <c r="I15" s="204">
        <v>2.4</v>
      </c>
      <c r="J15" s="204">
        <v>1</v>
      </c>
      <c r="K15" s="174">
        <v>2011</v>
      </c>
    </row>
    <row r="16" spans="1:11" s="1" customFormat="1" ht="24.95" customHeight="1" thickTop="1" x14ac:dyDescent="0.2">
      <c r="A16" s="163">
        <v>2012</v>
      </c>
      <c r="B16" s="205">
        <v>1.9</v>
      </c>
      <c r="C16" s="205">
        <v>1.9</v>
      </c>
      <c r="D16" s="205">
        <v>1.8</v>
      </c>
      <c r="E16" s="205">
        <v>2.1</v>
      </c>
      <c r="F16" s="206">
        <v>2.1</v>
      </c>
      <c r="G16" s="206">
        <v>2</v>
      </c>
      <c r="H16" s="205">
        <v>1.4</v>
      </c>
      <c r="I16" s="206">
        <v>1.5</v>
      </c>
      <c r="J16" s="206">
        <v>1.4</v>
      </c>
      <c r="K16" s="175">
        <v>2012</v>
      </c>
    </row>
    <row r="17" ht="21" customHeight="1" x14ac:dyDescent="0.2"/>
    <row r="18" ht="21" customHeight="1" x14ac:dyDescent="0.2"/>
  </sheetData>
  <mergeCells count="8">
    <mergeCell ref="A1:K1"/>
    <mergeCell ref="A2:K2"/>
    <mergeCell ref="A3:K3"/>
    <mergeCell ref="A5:A6"/>
    <mergeCell ref="B5:D5"/>
    <mergeCell ref="E5:G5"/>
    <mergeCell ref="H5:J5"/>
    <mergeCell ref="K5:K6"/>
  </mergeCells>
  <printOptions horizontalCentered="1" verticalCentered="1"/>
  <pageMargins left="0.74803149606299213" right="0.74803149606299213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view="pageBreakPreview" zoomScale="60" zoomScaleNormal="100" workbookViewId="0">
      <selection activeCell="A2" sqref="A2"/>
    </sheetView>
  </sheetViews>
  <sheetFormatPr defaultRowHeight="12.75" x14ac:dyDescent="0.2"/>
  <cols>
    <col min="1" max="1" width="52.7109375" style="29" customWidth="1"/>
    <col min="2" max="256" width="9.140625" style="29"/>
    <col min="257" max="257" width="52.7109375" style="29" customWidth="1"/>
    <col min="258" max="512" width="9.140625" style="29"/>
    <col min="513" max="513" width="52.7109375" style="29" customWidth="1"/>
    <col min="514" max="768" width="9.140625" style="29"/>
    <col min="769" max="769" width="52.7109375" style="29" customWidth="1"/>
    <col min="770" max="1024" width="9.140625" style="29"/>
    <col min="1025" max="1025" width="52.7109375" style="29" customWidth="1"/>
    <col min="1026" max="1280" width="9.140625" style="29"/>
    <col min="1281" max="1281" width="52.7109375" style="29" customWidth="1"/>
    <col min="1282" max="1536" width="9.140625" style="29"/>
    <col min="1537" max="1537" width="52.7109375" style="29" customWidth="1"/>
    <col min="1538" max="1792" width="9.140625" style="29"/>
    <col min="1793" max="1793" width="52.7109375" style="29" customWidth="1"/>
    <col min="1794" max="2048" width="9.140625" style="29"/>
    <col min="2049" max="2049" width="52.7109375" style="29" customWidth="1"/>
    <col min="2050" max="2304" width="9.140625" style="29"/>
    <col min="2305" max="2305" width="52.7109375" style="29" customWidth="1"/>
    <col min="2306" max="2560" width="9.140625" style="29"/>
    <col min="2561" max="2561" width="52.7109375" style="29" customWidth="1"/>
    <col min="2562" max="2816" width="9.140625" style="29"/>
    <col min="2817" max="2817" width="52.7109375" style="29" customWidth="1"/>
    <col min="2818" max="3072" width="9.140625" style="29"/>
    <col min="3073" max="3073" width="52.7109375" style="29" customWidth="1"/>
    <col min="3074" max="3328" width="9.140625" style="29"/>
    <col min="3329" max="3329" width="52.7109375" style="29" customWidth="1"/>
    <col min="3330" max="3584" width="9.140625" style="29"/>
    <col min="3585" max="3585" width="52.7109375" style="29" customWidth="1"/>
    <col min="3586" max="3840" width="9.140625" style="29"/>
    <col min="3841" max="3841" width="52.7109375" style="29" customWidth="1"/>
    <col min="3842" max="4096" width="9.140625" style="29"/>
    <col min="4097" max="4097" width="52.7109375" style="29" customWidth="1"/>
    <col min="4098" max="4352" width="9.140625" style="29"/>
    <col min="4353" max="4353" width="52.7109375" style="29" customWidth="1"/>
    <col min="4354" max="4608" width="9.140625" style="29"/>
    <col min="4609" max="4609" width="52.7109375" style="29" customWidth="1"/>
    <col min="4610" max="4864" width="9.140625" style="29"/>
    <col min="4865" max="4865" width="52.7109375" style="29" customWidth="1"/>
    <col min="4866" max="5120" width="9.140625" style="29"/>
    <col min="5121" max="5121" width="52.7109375" style="29" customWidth="1"/>
    <col min="5122" max="5376" width="9.140625" style="29"/>
    <col min="5377" max="5377" width="52.7109375" style="29" customWidth="1"/>
    <col min="5378" max="5632" width="9.140625" style="29"/>
    <col min="5633" max="5633" width="52.7109375" style="29" customWidth="1"/>
    <col min="5634" max="5888" width="9.140625" style="29"/>
    <col min="5889" max="5889" width="52.7109375" style="29" customWidth="1"/>
    <col min="5890" max="6144" width="9.140625" style="29"/>
    <col min="6145" max="6145" width="52.7109375" style="29" customWidth="1"/>
    <col min="6146" max="6400" width="9.140625" style="29"/>
    <col min="6401" max="6401" width="52.7109375" style="29" customWidth="1"/>
    <col min="6402" max="6656" width="9.140625" style="29"/>
    <col min="6657" max="6657" width="52.7109375" style="29" customWidth="1"/>
    <col min="6658" max="6912" width="9.140625" style="29"/>
    <col min="6913" max="6913" width="52.7109375" style="29" customWidth="1"/>
    <col min="6914" max="7168" width="9.140625" style="29"/>
    <col min="7169" max="7169" width="52.7109375" style="29" customWidth="1"/>
    <col min="7170" max="7424" width="9.140625" style="29"/>
    <col min="7425" max="7425" width="52.7109375" style="29" customWidth="1"/>
    <col min="7426" max="7680" width="9.140625" style="29"/>
    <col min="7681" max="7681" width="52.7109375" style="29" customWidth="1"/>
    <col min="7682" max="7936" width="9.140625" style="29"/>
    <col min="7937" max="7937" width="52.7109375" style="29" customWidth="1"/>
    <col min="7938" max="8192" width="9.140625" style="29"/>
    <col min="8193" max="8193" width="52.7109375" style="29" customWidth="1"/>
    <col min="8194" max="8448" width="9.140625" style="29"/>
    <col min="8449" max="8449" width="52.7109375" style="29" customWidth="1"/>
    <col min="8450" max="8704" width="9.140625" style="29"/>
    <col min="8705" max="8705" width="52.7109375" style="29" customWidth="1"/>
    <col min="8706" max="8960" width="9.140625" style="29"/>
    <col min="8961" max="8961" width="52.7109375" style="29" customWidth="1"/>
    <col min="8962" max="9216" width="9.140625" style="29"/>
    <col min="9217" max="9217" width="52.7109375" style="29" customWidth="1"/>
    <col min="9218" max="9472" width="9.140625" style="29"/>
    <col min="9473" max="9473" width="52.7109375" style="29" customWidth="1"/>
    <col min="9474" max="9728" width="9.140625" style="29"/>
    <col min="9729" max="9729" width="52.7109375" style="29" customWidth="1"/>
    <col min="9730" max="9984" width="9.140625" style="29"/>
    <col min="9985" max="9985" width="52.7109375" style="29" customWidth="1"/>
    <col min="9986" max="10240" width="9.140625" style="29"/>
    <col min="10241" max="10241" width="52.7109375" style="29" customWidth="1"/>
    <col min="10242" max="10496" width="9.140625" style="29"/>
    <col min="10497" max="10497" width="52.7109375" style="29" customWidth="1"/>
    <col min="10498" max="10752" width="9.140625" style="29"/>
    <col min="10753" max="10753" width="52.7109375" style="29" customWidth="1"/>
    <col min="10754" max="11008" width="9.140625" style="29"/>
    <col min="11009" max="11009" width="52.7109375" style="29" customWidth="1"/>
    <col min="11010" max="11264" width="9.140625" style="29"/>
    <col min="11265" max="11265" width="52.7109375" style="29" customWidth="1"/>
    <col min="11266" max="11520" width="9.140625" style="29"/>
    <col min="11521" max="11521" width="52.7109375" style="29" customWidth="1"/>
    <col min="11522" max="11776" width="9.140625" style="29"/>
    <col min="11777" max="11777" width="52.7109375" style="29" customWidth="1"/>
    <col min="11778" max="12032" width="9.140625" style="29"/>
    <col min="12033" max="12033" width="52.7109375" style="29" customWidth="1"/>
    <col min="12034" max="12288" width="9.140625" style="29"/>
    <col min="12289" max="12289" width="52.7109375" style="29" customWidth="1"/>
    <col min="12290" max="12544" width="9.140625" style="29"/>
    <col min="12545" max="12545" width="52.7109375" style="29" customWidth="1"/>
    <col min="12546" max="12800" width="9.140625" style="29"/>
    <col min="12801" max="12801" width="52.7109375" style="29" customWidth="1"/>
    <col min="12802" max="13056" width="9.140625" style="29"/>
    <col min="13057" max="13057" width="52.7109375" style="29" customWidth="1"/>
    <col min="13058" max="13312" width="9.140625" style="29"/>
    <col min="13313" max="13313" width="52.7109375" style="29" customWidth="1"/>
    <col min="13314" max="13568" width="9.140625" style="29"/>
    <col min="13569" max="13569" width="52.7109375" style="29" customWidth="1"/>
    <col min="13570" max="13824" width="9.140625" style="29"/>
    <col min="13825" max="13825" width="52.7109375" style="29" customWidth="1"/>
    <col min="13826" max="14080" width="9.140625" style="29"/>
    <col min="14081" max="14081" width="52.7109375" style="29" customWidth="1"/>
    <col min="14082" max="14336" width="9.140625" style="29"/>
    <col min="14337" max="14337" width="52.7109375" style="29" customWidth="1"/>
    <col min="14338" max="14592" width="9.140625" style="29"/>
    <col min="14593" max="14593" width="52.7109375" style="29" customWidth="1"/>
    <col min="14594" max="14848" width="9.140625" style="29"/>
    <col min="14849" max="14849" width="52.7109375" style="29" customWidth="1"/>
    <col min="14850" max="15104" width="9.140625" style="29"/>
    <col min="15105" max="15105" width="52.7109375" style="29" customWidth="1"/>
    <col min="15106" max="15360" width="9.140625" style="29"/>
    <col min="15361" max="15361" width="52.7109375" style="29" customWidth="1"/>
    <col min="15362" max="15616" width="9.140625" style="29"/>
    <col min="15617" max="15617" width="52.7109375" style="29" customWidth="1"/>
    <col min="15618" max="15872" width="9.140625" style="29"/>
    <col min="15873" max="15873" width="52.7109375" style="29" customWidth="1"/>
    <col min="15874" max="16128" width="9.140625" style="29"/>
    <col min="16129" max="16129" width="52.7109375" style="29" customWidth="1"/>
    <col min="16130" max="16384" width="9.140625" style="29"/>
  </cols>
  <sheetData>
    <row r="1" spans="1:2" ht="89.25" customHeight="1" thickTop="1" thickBot="1" x14ac:dyDescent="0.25">
      <c r="A1" s="672" t="s">
        <v>785</v>
      </c>
      <c r="B1" s="673"/>
    </row>
    <row r="2" spans="1:2" ht="13.5" thickTop="1" x14ac:dyDescent="0.2"/>
  </sheetData>
  <mergeCells count="1">
    <mergeCell ref="A1:B1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26.5703125" style="14" customWidth="1"/>
    <col min="2" max="4" width="21.7109375" style="14" customWidth="1"/>
    <col min="5" max="5" width="26.5703125" style="14" customWidth="1"/>
    <col min="6" max="256" width="9.140625" style="1"/>
    <col min="257" max="257" width="26.5703125" style="1" customWidth="1"/>
    <col min="258" max="260" width="21.7109375" style="1" customWidth="1"/>
    <col min="261" max="261" width="26.5703125" style="1" customWidth="1"/>
    <col min="262" max="512" width="9.140625" style="1"/>
    <col min="513" max="513" width="26.5703125" style="1" customWidth="1"/>
    <col min="514" max="516" width="21.7109375" style="1" customWidth="1"/>
    <col min="517" max="517" width="26.5703125" style="1" customWidth="1"/>
    <col min="518" max="768" width="9.140625" style="1"/>
    <col min="769" max="769" width="26.5703125" style="1" customWidth="1"/>
    <col min="770" max="772" width="21.7109375" style="1" customWidth="1"/>
    <col min="773" max="773" width="26.5703125" style="1" customWidth="1"/>
    <col min="774" max="1024" width="9.140625" style="1"/>
    <col min="1025" max="1025" width="26.5703125" style="1" customWidth="1"/>
    <col min="1026" max="1028" width="21.7109375" style="1" customWidth="1"/>
    <col min="1029" max="1029" width="26.5703125" style="1" customWidth="1"/>
    <col min="1030" max="1280" width="9.140625" style="1"/>
    <col min="1281" max="1281" width="26.5703125" style="1" customWidth="1"/>
    <col min="1282" max="1284" width="21.7109375" style="1" customWidth="1"/>
    <col min="1285" max="1285" width="26.5703125" style="1" customWidth="1"/>
    <col min="1286" max="1536" width="9.140625" style="1"/>
    <col min="1537" max="1537" width="26.5703125" style="1" customWidth="1"/>
    <col min="1538" max="1540" width="21.7109375" style="1" customWidth="1"/>
    <col min="1541" max="1541" width="26.5703125" style="1" customWidth="1"/>
    <col min="1542" max="1792" width="9.140625" style="1"/>
    <col min="1793" max="1793" width="26.5703125" style="1" customWidth="1"/>
    <col min="1794" max="1796" width="21.7109375" style="1" customWidth="1"/>
    <col min="1797" max="1797" width="26.5703125" style="1" customWidth="1"/>
    <col min="1798" max="2048" width="9.140625" style="1"/>
    <col min="2049" max="2049" width="26.5703125" style="1" customWidth="1"/>
    <col min="2050" max="2052" width="21.7109375" style="1" customWidth="1"/>
    <col min="2053" max="2053" width="26.5703125" style="1" customWidth="1"/>
    <col min="2054" max="2304" width="9.140625" style="1"/>
    <col min="2305" max="2305" width="26.5703125" style="1" customWidth="1"/>
    <col min="2306" max="2308" width="21.7109375" style="1" customWidth="1"/>
    <col min="2309" max="2309" width="26.5703125" style="1" customWidth="1"/>
    <col min="2310" max="2560" width="9.140625" style="1"/>
    <col min="2561" max="2561" width="26.5703125" style="1" customWidth="1"/>
    <col min="2562" max="2564" width="21.7109375" style="1" customWidth="1"/>
    <col min="2565" max="2565" width="26.5703125" style="1" customWidth="1"/>
    <col min="2566" max="2816" width="9.140625" style="1"/>
    <col min="2817" max="2817" width="26.5703125" style="1" customWidth="1"/>
    <col min="2818" max="2820" width="21.7109375" style="1" customWidth="1"/>
    <col min="2821" max="2821" width="26.5703125" style="1" customWidth="1"/>
    <col min="2822" max="3072" width="9.140625" style="1"/>
    <col min="3073" max="3073" width="26.5703125" style="1" customWidth="1"/>
    <col min="3074" max="3076" width="21.7109375" style="1" customWidth="1"/>
    <col min="3077" max="3077" width="26.5703125" style="1" customWidth="1"/>
    <col min="3078" max="3328" width="9.140625" style="1"/>
    <col min="3329" max="3329" width="26.5703125" style="1" customWidth="1"/>
    <col min="3330" max="3332" width="21.7109375" style="1" customWidth="1"/>
    <col min="3333" max="3333" width="26.5703125" style="1" customWidth="1"/>
    <col min="3334" max="3584" width="9.140625" style="1"/>
    <col min="3585" max="3585" width="26.5703125" style="1" customWidth="1"/>
    <col min="3586" max="3588" width="21.7109375" style="1" customWidth="1"/>
    <col min="3589" max="3589" width="26.5703125" style="1" customWidth="1"/>
    <col min="3590" max="3840" width="9.140625" style="1"/>
    <col min="3841" max="3841" width="26.5703125" style="1" customWidth="1"/>
    <col min="3842" max="3844" width="21.7109375" style="1" customWidth="1"/>
    <col min="3845" max="3845" width="26.5703125" style="1" customWidth="1"/>
    <col min="3846" max="4096" width="9.140625" style="1"/>
    <col min="4097" max="4097" width="26.5703125" style="1" customWidth="1"/>
    <col min="4098" max="4100" width="21.7109375" style="1" customWidth="1"/>
    <col min="4101" max="4101" width="26.5703125" style="1" customWidth="1"/>
    <col min="4102" max="4352" width="9.140625" style="1"/>
    <col min="4353" max="4353" width="26.5703125" style="1" customWidth="1"/>
    <col min="4354" max="4356" width="21.7109375" style="1" customWidth="1"/>
    <col min="4357" max="4357" width="26.5703125" style="1" customWidth="1"/>
    <col min="4358" max="4608" width="9.140625" style="1"/>
    <col min="4609" max="4609" width="26.5703125" style="1" customWidth="1"/>
    <col min="4610" max="4612" width="21.7109375" style="1" customWidth="1"/>
    <col min="4613" max="4613" width="26.5703125" style="1" customWidth="1"/>
    <col min="4614" max="4864" width="9.140625" style="1"/>
    <col min="4865" max="4865" width="26.5703125" style="1" customWidth="1"/>
    <col min="4866" max="4868" width="21.7109375" style="1" customWidth="1"/>
    <col min="4869" max="4869" width="26.5703125" style="1" customWidth="1"/>
    <col min="4870" max="5120" width="9.140625" style="1"/>
    <col min="5121" max="5121" width="26.5703125" style="1" customWidth="1"/>
    <col min="5122" max="5124" width="21.7109375" style="1" customWidth="1"/>
    <col min="5125" max="5125" width="26.5703125" style="1" customWidth="1"/>
    <col min="5126" max="5376" width="9.140625" style="1"/>
    <col min="5377" max="5377" width="26.5703125" style="1" customWidth="1"/>
    <col min="5378" max="5380" width="21.7109375" style="1" customWidth="1"/>
    <col min="5381" max="5381" width="26.5703125" style="1" customWidth="1"/>
    <col min="5382" max="5632" width="9.140625" style="1"/>
    <col min="5633" max="5633" width="26.5703125" style="1" customWidth="1"/>
    <col min="5634" max="5636" width="21.7109375" style="1" customWidth="1"/>
    <col min="5637" max="5637" width="26.5703125" style="1" customWidth="1"/>
    <col min="5638" max="5888" width="9.140625" style="1"/>
    <col min="5889" max="5889" width="26.5703125" style="1" customWidth="1"/>
    <col min="5890" max="5892" width="21.7109375" style="1" customWidth="1"/>
    <col min="5893" max="5893" width="26.5703125" style="1" customWidth="1"/>
    <col min="5894" max="6144" width="9.140625" style="1"/>
    <col min="6145" max="6145" width="26.5703125" style="1" customWidth="1"/>
    <col min="6146" max="6148" width="21.7109375" style="1" customWidth="1"/>
    <col min="6149" max="6149" width="26.5703125" style="1" customWidth="1"/>
    <col min="6150" max="6400" width="9.140625" style="1"/>
    <col min="6401" max="6401" width="26.5703125" style="1" customWidth="1"/>
    <col min="6402" max="6404" width="21.7109375" style="1" customWidth="1"/>
    <col min="6405" max="6405" width="26.5703125" style="1" customWidth="1"/>
    <col min="6406" max="6656" width="9.140625" style="1"/>
    <col min="6657" max="6657" width="26.5703125" style="1" customWidth="1"/>
    <col min="6658" max="6660" width="21.7109375" style="1" customWidth="1"/>
    <col min="6661" max="6661" width="26.5703125" style="1" customWidth="1"/>
    <col min="6662" max="6912" width="9.140625" style="1"/>
    <col min="6913" max="6913" width="26.5703125" style="1" customWidth="1"/>
    <col min="6914" max="6916" width="21.7109375" style="1" customWidth="1"/>
    <col min="6917" max="6917" width="26.5703125" style="1" customWidth="1"/>
    <col min="6918" max="7168" width="9.140625" style="1"/>
    <col min="7169" max="7169" width="26.5703125" style="1" customWidth="1"/>
    <col min="7170" max="7172" width="21.7109375" style="1" customWidth="1"/>
    <col min="7173" max="7173" width="26.5703125" style="1" customWidth="1"/>
    <col min="7174" max="7424" width="9.140625" style="1"/>
    <col min="7425" max="7425" width="26.5703125" style="1" customWidth="1"/>
    <col min="7426" max="7428" width="21.7109375" style="1" customWidth="1"/>
    <col min="7429" max="7429" width="26.5703125" style="1" customWidth="1"/>
    <col min="7430" max="7680" width="9.140625" style="1"/>
    <col min="7681" max="7681" width="26.5703125" style="1" customWidth="1"/>
    <col min="7682" max="7684" width="21.7109375" style="1" customWidth="1"/>
    <col min="7685" max="7685" width="26.5703125" style="1" customWidth="1"/>
    <col min="7686" max="7936" width="9.140625" style="1"/>
    <col min="7937" max="7937" width="26.5703125" style="1" customWidth="1"/>
    <col min="7938" max="7940" width="21.7109375" style="1" customWidth="1"/>
    <col min="7941" max="7941" width="26.5703125" style="1" customWidth="1"/>
    <col min="7942" max="8192" width="9.140625" style="1"/>
    <col min="8193" max="8193" width="26.5703125" style="1" customWidth="1"/>
    <col min="8194" max="8196" width="21.7109375" style="1" customWidth="1"/>
    <col min="8197" max="8197" width="26.5703125" style="1" customWidth="1"/>
    <col min="8198" max="8448" width="9.140625" style="1"/>
    <col min="8449" max="8449" width="26.5703125" style="1" customWidth="1"/>
    <col min="8450" max="8452" width="21.7109375" style="1" customWidth="1"/>
    <col min="8453" max="8453" width="26.5703125" style="1" customWidth="1"/>
    <col min="8454" max="8704" width="9.140625" style="1"/>
    <col min="8705" max="8705" width="26.5703125" style="1" customWidth="1"/>
    <col min="8706" max="8708" width="21.7109375" style="1" customWidth="1"/>
    <col min="8709" max="8709" width="26.5703125" style="1" customWidth="1"/>
    <col min="8710" max="8960" width="9.140625" style="1"/>
    <col min="8961" max="8961" width="26.5703125" style="1" customWidth="1"/>
    <col min="8962" max="8964" width="21.7109375" style="1" customWidth="1"/>
    <col min="8965" max="8965" width="26.5703125" style="1" customWidth="1"/>
    <col min="8966" max="9216" width="9.140625" style="1"/>
    <col min="9217" max="9217" width="26.5703125" style="1" customWidth="1"/>
    <col min="9218" max="9220" width="21.7109375" style="1" customWidth="1"/>
    <col min="9221" max="9221" width="26.5703125" style="1" customWidth="1"/>
    <col min="9222" max="9472" width="9.140625" style="1"/>
    <col min="9473" max="9473" width="26.5703125" style="1" customWidth="1"/>
    <col min="9474" max="9476" width="21.7109375" style="1" customWidth="1"/>
    <col min="9477" max="9477" width="26.5703125" style="1" customWidth="1"/>
    <col min="9478" max="9728" width="9.140625" style="1"/>
    <col min="9729" max="9729" width="26.5703125" style="1" customWidth="1"/>
    <col min="9730" max="9732" width="21.7109375" style="1" customWidth="1"/>
    <col min="9733" max="9733" width="26.5703125" style="1" customWidth="1"/>
    <col min="9734" max="9984" width="9.140625" style="1"/>
    <col min="9985" max="9985" width="26.5703125" style="1" customWidth="1"/>
    <col min="9986" max="9988" width="21.7109375" style="1" customWidth="1"/>
    <col min="9989" max="9989" width="26.5703125" style="1" customWidth="1"/>
    <col min="9990" max="10240" width="9.140625" style="1"/>
    <col min="10241" max="10241" width="26.5703125" style="1" customWidth="1"/>
    <col min="10242" max="10244" width="21.7109375" style="1" customWidth="1"/>
    <col min="10245" max="10245" width="26.5703125" style="1" customWidth="1"/>
    <col min="10246" max="10496" width="9.140625" style="1"/>
    <col min="10497" max="10497" width="26.5703125" style="1" customWidth="1"/>
    <col min="10498" max="10500" width="21.7109375" style="1" customWidth="1"/>
    <col min="10501" max="10501" width="26.5703125" style="1" customWidth="1"/>
    <col min="10502" max="10752" width="9.140625" style="1"/>
    <col min="10753" max="10753" width="26.5703125" style="1" customWidth="1"/>
    <col min="10754" max="10756" width="21.7109375" style="1" customWidth="1"/>
    <col min="10757" max="10757" width="26.5703125" style="1" customWidth="1"/>
    <col min="10758" max="11008" width="9.140625" style="1"/>
    <col min="11009" max="11009" width="26.5703125" style="1" customWidth="1"/>
    <col min="11010" max="11012" width="21.7109375" style="1" customWidth="1"/>
    <col min="11013" max="11013" width="26.5703125" style="1" customWidth="1"/>
    <col min="11014" max="11264" width="9.140625" style="1"/>
    <col min="11265" max="11265" width="26.5703125" style="1" customWidth="1"/>
    <col min="11266" max="11268" width="21.7109375" style="1" customWidth="1"/>
    <col min="11269" max="11269" width="26.5703125" style="1" customWidth="1"/>
    <col min="11270" max="11520" width="9.140625" style="1"/>
    <col min="11521" max="11521" width="26.5703125" style="1" customWidth="1"/>
    <col min="11522" max="11524" width="21.7109375" style="1" customWidth="1"/>
    <col min="11525" max="11525" width="26.5703125" style="1" customWidth="1"/>
    <col min="11526" max="11776" width="9.140625" style="1"/>
    <col min="11777" max="11777" width="26.5703125" style="1" customWidth="1"/>
    <col min="11778" max="11780" width="21.7109375" style="1" customWidth="1"/>
    <col min="11781" max="11781" width="26.5703125" style="1" customWidth="1"/>
    <col min="11782" max="12032" width="9.140625" style="1"/>
    <col min="12033" max="12033" width="26.5703125" style="1" customWidth="1"/>
    <col min="12034" max="12036" width="21.7109375" style="1" customWidth="1"/>
    <col min="12037" max="12037" width="26.5703125" style="1" customWidth="1"/>
    <col min="12038" max="12288" width="9.140625" style="1"/>
    <col min="12289" max="12289" width="26.5703125" style="1" customWidth="1"/>
    <col min="12290" max="12292" width="21.7109375" style="1" customWidth="1"/>
    <col min="12293" max="12293" width="26.5703125" style="1" customWidth="1"/>
    <col min="12294" max="12544" width="9.140625" style="1"/>
    <col min="12545" max="12545" width="26.5703125" style="1" customWidth="1"/>
    <col min="12546" max="12548" width="21.7109375" style="1" customWidth="1"/>
    <col min="12549" max="12549" width="26.5703125" style="1" customWidth="1"/>
    <col min="12550" max="12800" width="9.140625" style="1"/>
    <col min="12801" max="12801" width="26.5703125" style="1" customWidth="1"/>
    <col min="12802" max="12804" width="21.7109375" style="1" customWidth="1"/>
    <col min="12805" max="12805" width="26.5703125" style="1" customWidth="1"/>
    <col min="12806" max="13056" width="9.140625" style="1"/>
    <col min="13057" max="13057" width="26.5703125" style="1" customWidth="1"/>
    <col min="13058" max="13060" width="21.7109375" style="1" customWidth="1"/>
    <col min="13061" max="13061" width="26.5703125" style="1" customWidth="1"/>
    <col min="13062" max="13312" width="9.140625" style="1"/>
    <col min="13313" max="13313" width="26.5703125" style="1" customWidth="1"/>
    <col min="13314" max="13316" width="21.7109375" style="1" customWidth="1"/>
    <col min="13317" max="13317" width="26.5703125" style="1" customWidth="1"/>
    <col min="13318" max="13568" width="9.140625" style="1"/>
    <col min="13569" max="13569" width="26.5703125" style="1" customWidth="1"/>
    <col min="13570" max="13572" width="21.7109375" style="1" customWidth="1"/>
    <col min="13573" max="13573" width="26.5703125" style="1" customWidth="1"/>
    <col min="13574" max="13824" width="9.140625" style="1"/>
    <col min="13825" max="13825" width="26.5703125" style="1" customWidth="1"/>
    <col min="13826" max="13828" width="21.7109375" style="1" customWidth="1"/>
    <col min="13829" max="13829" width="26.5703125" style="1" customWidth="1"/>
    <col min="13830" max="14080" width="9.140625" style="1"/>
    <col min="14081" max="14081" width="26.5703125" style="1" customWidth="1"/>
    <col min="14082" max="14084" width="21.7109375" style="1" customWidth="1"/>
    <col min="14085" max="14085" width="26.5703125" style="1" customWidth="1"/>
    <col min="14086" max="14336" width="9.140625" style="1"/>
    <col min="14337" max="14337" width="26.5703125" style="1" customWidth="1"/>
    <col min="14338" max="14340" width="21.7109375" style="1" customWidth="1"/>
    <col min="14341" max="14341" width="26.5703125" style="1" customWidth="1"/>
    <col min="14342" max="14592" width="9.140625" style="1"/>
    <col min="14593" max="14593" width="26.5703125" style="1" customWidth="1"/>
    <col min="14594" max="14596" width="21.7109375" style="1" customWidth="1"/>
    <col min="14597" max="14597" width="26.5703125" style="1" customWidth="1"/>
    <col min="14598" max="14848" width="9.140625" style="1"/>
    <col min="14849" max="14849" width="26.5703125" style="1" customWidth="1"/>
    <col min="14850" max="14852" width="21.7109375" style="1" customWidth="1"/>
    <col min="14853" max="14853" width="26.5703125" style="1" customWidth="1"/>
    <col min="14854" max="15104" width="9.140625" style="1"/>
    <col min="15105" max="15105" width="26.5703125" style="1" customWidth="1"/>
    <col min="15106" max="15108" width="21.7109375" style="1" customWidth="1"/>
    <col min="15109" max="15109" width="26.5703125" style="1" customWidth="1"/>
    <col min="15110" max="15360" width="9.140625" style="1"/>
    <col min="15361" max="15361" width="26.5703125" style="1" customWidth="1"/>
    <col min="15362" max="15364" width="21.7109375" style="1" customWidth="1"/>
    <col min="15365" max="15365" width="26.5703125" style="1" customWidth="1"/>
    <col min="15366" max="15616" width="9.140625" style="1"/>
    <col min="15617" max="15617" width="26.5703125" style="1" customWidth="1"/>
    <col min="15618" max="15620" width="21.7109375" style="1" customWidth="1"/>
    <col min="15621" max="15621" width="26.5703125" style="1" customWidth="1"/>
    <col min="15622" max="15872" width="9.140625" style="1"/>
    <col min="15873" max="15873" width="26.5703125" style="1" customWidth="1"/>
    <col min="15874" max="15876" width="21.7109375" style="1" customWidth="1"/>
    <col min="15877" max="15877" width="26.5703125" style="1" customWidth="1"/>
    <col min="15878" max="16128" width="9.140625" style="1"/>
    <col min="16129" max="16129" width="26.5703125" style="1" customWidth="1"/>
    <col min="16130" max="16132" width="21.7109375" style="1" customWidth="1"/>
    <col min="16133" max="16133" width="26.5703125" style="1" customWidth="1"/>
    <col min="16134" max="16384" width="9.140625" style="1"/>
  </cols>
  <sheetData>
    <row r="1" spans="1:5" s="24" customFormat="1" ht="20.25" x14ac:dyDescent="0.2">
      <c r="A1" s="674" t="s">
        <v>150</v>
      </c>
      <c r="B1" s="674"/>
      <c r="C1" s="674"/>
      <c r="D1" s="674"/>
      <c r="E1" s="674"/>
    </row>
    <row r="2" spans="1:5" s="25" customFormat="1" ht="15.75" x14ac:dyDescent="0.2">
      <c r="A2" s="675" t="s">
        <v>151</v>
      </c>
      <c r="B2" s="675"/>
      <c r="C2" s="675"/>
      <c r="D2" s="675"/>
      <c r="E2" s="675"/>
    </row>
    <row r="3" spans="1:5" s="25" customFormat="1" ht="15.75" x14ac:dyDescent="0.2">
      <c r="A3" s="675" t="s">
        <v>367</v>
      </c>
      <c r="B3" s="675"/>
      <c r="C3" s="675"/>
      <c r="D3" s="675"/>
      <c r="E3" s="675"/>
    </row>
    <row r="4" spans="1:5" ht="24.6" customHeight="1" x14ac:dyDescent="0.2">
      <c r="A4" s="482" t="s">
        <v>77</v>
      </c>
      <c r="B4" s="483"/>
      <c r="C4" s="484"/>
      <c r="D4" s="484"/>
      <c r="E4" s="485" t="s">
        <v>21</v>
      </c>
    </row>
    <row r="5" spans="1:5" s="15" customFormat="1" ht="50.1" customHeight="1" x14ac:dyDescent="0.2">
      <c r="A5" s="476" t="s">
        <v>94</v>
      </c>
      <c r="B5" s="477" t="s">
        <v>152</v>
      </c>
      <c r="C5" s="477" t="s">
        <v>213</v>
      </c>
      <c r="D5" s="477" t="s">
        <v>212</v>
      </c>
      <c r="E5" s="478" t="s">
        <v>100</v>
      </c>
    </row>
    <row r="6" spans="1:5" ht="24.95" customHeight="1" thickBot="1" x14ac:dyDescent="0.25">
      <c r="A6" s="479">
        <v>2003</v>
      </c>
      <c r="B6" s="480">
        <v>11545</v>
      </c>
      <c r="C6" s="480">
        <v>1311</v>
      </c>
      <c r="D6" s="480">
        <v>12856</v>
      </c>
      <c r="E6" s="481">
        <v>2003</v>
      </c>
    </row>
    <row r="7" spans="1:5" ht="24.95" customHeight="1" thickTop="1" thickBot="1" x14ac:dyDescent="0.25">
      <c r="A7" s="122">
        <v>2004</v>
      </c>
      <c r="B7" s="207">
        <v>11850</v>
      </c>
      <c r="C7" s="207">
        <v>1340</v>
      </c>
      <c r="D7" s="207">
        <v>13190</v>
      </c>
      <c r="E7" s="176">
        <v>2004</v>
      </c>
    </row>
    <row r="8" spans="1:5" ht="24.95" customHeight="1" thickTop="1" thickBot="1" x14ac:dyDescent="0.25">
      <c r="A8" s="123">
        <v>2005</v>
      </c>
      <c r="B8" s="208">
        <v>11856</v>
      </c>
      <c r="C8" s="208">
        <v>1545</v>
      </c>
      <c r="D8" s="208">
        <v>13401</v>
      </c>
      <c r="E8" s="177">
        <v>2005</v>
      </c>
    </row>
    <row r="9" spans="1:5" ht="24.95" customHeight="1" thickTop="1" thickBot="1" x14ac:dyDescent="0.25">
      <c r="A9" s="122">
        <v>2006</v>
      </c>
      <c r="B9" s="207">
        <v>12370</v>
      </c>
      <c r="C9" s="207">
        <v>1750</v>
      </c>
      <c r="D9" s="207">
        <v>14120</v>
      </c>
      <c r="E9" s="176">
        <v>2006</v>
      </c>
    </row>
    <row r="10" spans="1:5" ht="24.95" customHeight="1" thickTop="1" thickBot="1" x14ac:dyDescent="0.25">
      <c r="A10" s="123">
        <v>2007</v>
      </c>
      <c r="B10" s="208">
        <v>13905</v>
      </c>
      <c r="C10" s="208">
        <v>1776</v>
      </c>
      <c r="D10" s="208">
        <v>15681</v>
      </c>
      <c r="E10" s="177">
        <v>2007</v>
      </c>
    </row>
    <row r="11" spans="1:5" ht="24.95" customHeight="1" thickTop="1" thickBot="1" x14ac:dyDescent="0.25">
      <c r="A11" s="122">
        <v>2008</v>
      </c>
      <c r="B11" s="207">
        <v>15268</v>
      </c>
      <c r="C11" s="207">
        <v>1942</v>
      </c>
      <c r="D11" s="207">
        <v>17210</v>
      </c>
      <c r="E11" s="176">
        <v>2008</v>
      </c>
    </row>
    <row r="12" spans="1:5" ht="24.95" customHeight="1" thickTop="1" thickBot="1" x14ac:dyDescent="0.25">
      <c r="A12" s="123">
        <v>2009</v>
      </c>
      <c r="B12" s="208">
        <v>16343</v>
      </c>
      <c r="C12" s="208">
        <v>2008</v>
      </c>
      <c r="D12" s="208">
        <v>18351</v>
      </c>
      <c r="E12" s="177">
        <v>2009</v>
      </c>
    </row>
    <row r="13" spans="1:5" ht="24.95" customHeight="1" thickTop="1" thickBot="1" x14ac:dyDescent="0.25">
      <c r="A13" s="122">
        <v>2010</v>
      </c>
      <c r="B13" s="207">
        <v>17534</v>
      </c>
      <c r="C13" s="207">
        <v>1970</v>
      </c>
      <c r="D13" s="207">
        <v>19504</v>
      </c>
      <c r="E13" s="176">
        <v>2010</v>
      </c>
    </row>
    <row r="14" spans="1:5" ht="24.95" customHeight="1" thickTop="1" thickBot="1" x14ac:dyDescent="0.25">
      <c r="A14" s="123">
        <v>2011</v>
      </c>
      <c r="B14" s="208">
        <v>18674</v>
      </c>
      <c r="C14" s="208">
        <v>1949</v>
      </c>
      <c r="D14" s="208">
        <v>20623</v>
      </c>
      <c r="E14" s="177">
        <v>2011</v>
      </c>
    </row>
    <row r="15" spans="1:5" ht="24.95" customHeight="1" thickTop="1" x14ac:dyDescent="0.2">
      <c r="A15" s="124">
        <v>2012</v>
      </c>
      <c r="B15" s="209">
        <f>D15-C15</f>
        <v>19392</v>
      </c>
      <c r="C15" s="209">
        <v>2031</v>
      </c>
      <c r="D15" s="209">
        <v>21423</v>
      </c>
      <c r="E15" s="178">
        <v>2012</v>
      </c>
    </row>
    <row r="16" spans="1:5" x14ac:dyDescent="0.2">
      <c r="A16" s="16"/>
      <c r="B16" s="16"/>
      <c r="C16" s="16"/>
      <c r="D16" s="16"/>
      <c r="E16" s="16"/>
    </row>
  </sheetData>
  <mergeCells count="3">
    <mergeCell ref="A1:E1"/>
    <mergeCell ref="A2:E2"/>
    <mergeCell ref="A3:E3"/>
  </mergeCells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25.7109375" style="69" customWidth="1"/>
    <col min="2" max="10" width="7.7109375" style="69" customWidth="1"/>
    <col min="11" max="11" width="25.7109375" style="69" customWidth="1"/>
    <col min="12" max="256" width="9.140625" style="68"/>
    <col min="257" max="257" width="25.7109375" style="68" customWidth="1"/>
    <col min="258" max="266" width="7.7109375" style="68" customWidth="1"/>
    <col min="267" max="267" width="25.7109375" style="68" customWidth="1"/>
    <col min="268" max="512" width="9.140625" style="68"/>
    <col min="513" max="513" width="25.7109375" style="68" customWidth="1"/>
    <col min="514" max="522" width="7.7109375" style="68" customWidth="1"/>
    <col min="523" max="523" width="25.7109375" style="68" customWidth="1"/>
    <col min="524" max="768" width="9.140625" style="68"/>
    <col min="769" max="769" width="25.7109375" style="68" customWidth="1"/>
    <col min="770" max="778" width="7.7109375" style="68" customWidth="1"/>
    <col min="779" max="779" width="25.7109375" style="68" customWidth="1"/>
    <col min="780" max="1024" width="9.140625" style="68"/>
    <col min="1025" max="1025" width="25.7109375" style="68" customWidth="1"/>
    <col min="1026" max="1034" width="7.7109375" style="68" customWidth="1"/>
    <col min="1035" max="1035" width="25.7109375" style="68" customWidth="1"/>
    <col min="1036" max="1280" width="9.140625" style="68"/>
    <col min="1281" max="1281" width="25.7109375" style="68" customWidth="1"/>
    <col min="1282" max="1290" width="7.7109375" style="68" customWidth="1"/>
    <col min="1291" max="1291" width="25.7109375" style="68" customWidth="1"/>
    <col min="1292" max="1536" width="9.140625" style="68"/>
    <col min="1537" max="1537" width="25.7109375" style="68" customWidth="1"/>
    <col min="1538" max="1546" width="7.7109375" style="68" customWidth="1"/>
    <col min="1547" max="1547" width="25.7109375" style="68" customWidth="1"/>
    <col min="1548" max="1792" width="9.140625" style="68"/>
    <col min="1793" max="1793" width="25.7109375" style="68" customWidth="1"/>
    <col min="1794" max="1802" width="7.7109375" style="68" customWidth="1"/>
    <col min="1803" max="1803" width="25.7109375" style="68" customWidth="1"/>
    <col min="1804" max="2048" width="9.140625" style="68"/>
    <col min="2049" max="2049" width="25.7109375" style="68" customWidth="1"/>
    <col min="2050" max="2058" width="7.7109375" style="68" customWidth="1"/>
    <col min="2059" max="2059" width="25.7109375" style="68" customWidth="1"/>
    <col min="2060" max="2304" width="9.140625" style="68"/>
    <col min="2305" max="2305" width="25.7109375" style="68" customWidth="1"/>
    <col min="2306" max="2314" width="7.7109375" style="68" customWidth="1"/>
    <col min="2315" max="2315" width="25.7109375" style="68" customWidth="1"/>
    <col min="2316" max="2560" width="9.140625" style="68"/>
    <col min="2561" max="2561" width="25.7109375" style="68" customWidth="1"/>
    <col min="2562" max="2570" width="7.7109375" style="68" customWidth="1"/>
    <col min="2571" max="2571" width="25.7109375" style="68" customWidth="1"/>
    <col min="2572" max="2816" width="9.140625" style="68"/>
    <col min="2817" max="2817" width="25.7109375" style="68" customWidth="1"/>
    <col min="2818" max="2826" width="7.7109375" style="68" customWidth="1"/>
    <col min="2827" max="2827" width="25.7109375" style="68" customWidth="1"/>
    <col min="2828" max="3072" width="9.140625" style="68"/>
    <col min="3073" max="3073" width="25.7109375" style="68" customWidth="1"/>
    <col min="3074" max="3082" width="7.7109375" style="68" customWidth="1"/>
    <col min="3083" max="3083" width="25.7109375" style="68" customWidth="1"/>
    <col min="3084" max="3328" width="9.140625" style="68"/>
    <col min="3329" max="3329" width="25.7109375" style="68" customWidth="1"/>
    <col min="3330" max="3338" width="7.7109375" style="68" customWidth="1"/>
    <col min="3339" max="3339" width="25.7109375" style="68" customWidth="1"/>
    <col min="3340" max="3584" width="9.140625" style="68"/>
    <col min="3585" max="3585" width="25.7109375" style="68" customWidth="1"/>
    <col min="3586" max="3594" width="7.7109375" style="68" customWidth="1"/>
    <col min="3595" max="3595" width="25.7109375" style="68" customWidth="1"/>
    <col min="3596" max="3840" width="9.140625" style="68"/>
    <col min="3841" max="3841" width="25.7109375" style="68" customWidth="1"/>
    <col min="3842" max="3850" width="7.7109375" style="68" customWidth="1"/>
    <col min="3851" max="3851" width="25.7109375" style="68" customWidth="1"/>
    <col min="3852" max="4096" width="9.140625" style="68"/>
    <col min="4097" max="4097" width="25.7109375" style="68" customWidth="1"/>
    <col min="4098" max="4106" width="7.7109375" style="68" customWidth="1"/>
    <col min="4107" max="4107" width="25.7109375" style="68" customWidth="1"/>
    <col min="4108" max="4352" width="9.140625" style="68"/>
    <col min="4353" max="4353" width="25.7109375" style="68" customWidth="1"/>
    <col min="4354" max="4362" width="7.7109375" style="68" customWidth="1"/>
    <col min="4363" max="4363" width="25.7109375" style="68" customWidth="1"/>
    <col min="4364" max="4608" width="9.140625" style="68"/>
    <col min="4609" max="4609" width="25.7109375" style="68" customWidth="1"/>
    <col min="4610" max="4618" width="7.7109375" style="68" customWidth="1"/>
    <col min="4619" max="4619" width="25.7109375" style="68" customWidth="1"/>
    <col min="4620" max="4864" width="9.140625" style="68"/>
    <col min="4865" max="4865" width="25.7109375" style="68" customWidth="1"/>
    <col min="4866" max="4874" width="7.7109375" style="68" customWidth="1"/>
    <col min="4875" max="4875" width="25.7109375" style="68" customWidth="1"/>
    <col min="4876" max="5120" width="9.140625" style="68"/>
    <col min="5121" max="5121" width="25.7109375" style="68" customWidth="1"/>
    <col min="5122" max="5130" width="7.7109375" style="68" customWidth="1"/>
    <col min="5131" max="5131" width="25.7109375" style="68" customWidth="1"/>
    <col min="5132" max="5376" width="9.140625" style="68"/>
    <col min="5377" max="5377" width="25.7109375" style="68" customWidth="1"/>
    <col min="5378" max="5386" width="7.7109375" style="68" customWidth="1"/>
    <col min="5387" max="5387" width="25.7109375" style="68" customWidth="1"/>
    <col min="5388" max="5632" width="9.140625" style="68"/>
    <col min="5633" max="5633" width="25.7109375" style="68" customWidth="1"/>
    <col min="5634" max="5642" width="7.7109375" style="68" customWidth="1"/>
    <col min="5643" max="5643" width="25.7109375" style="68" customWidth="1"/>
    <col min="5644" max="5888" width="9.140625" style="68"/>
    <col min="5889" max="5889" width="25.7109375" style="68" customWidth="1"/>
    <col min="5890" max="5898" width="7.7109375" style="68" customWidth="1"/>
    <col min="5899" max="5899" width="25.7109375" style="68" customWidth="1"/>
    <col min="5900" max="6144" width="9.140625" style="68"/>
    <col min="6145" max="6145" width="25.7109375" style="68" customWidth="1"/>
    <col min="6146" max="6154" width="7.7109375" style="68" customWidth="1"/>
    <col min="6155" max="6155" width="25.7109375" style="68" customWidth="1"/>
    <col min="6156" max="6400" width="9.140625" style="68"/>
    <col min="6401" max="6401" width="25.7109375" style="68" customWidth="1"/>
    <col min="6402" max="6410" width="7.7109375" style="68" customWidth="1"/>
    <col min="6411" max="6411" width="25.7109375" style="68" customWidth="1"/>
    <col min="6412" max="6656" width="9.140625" style="68"/>
    <col min="6657" max="6657" width="25.7109375" style="68" customWidth="1"/>
    <col min="6658" max="6666" width="7.7109375" style="68" customWidth="1"/>
    <col min="6667" max="6667" width="25.7109375" style="68" customWidth="1"/>
    <col min="6668" max="6912" width="9.140625" style="68"/>
    <col min="6913" max="6913" width="25.7109375" style="68" customWidth="1"/>
    <col min="6914" max="6922" width="7.7109375" style="68" customWidth="1"/>
    <col min="6923" max="6923" width="25.7109375" style="68" customWidth="1"/>
    <col min="6924" max="7168" width="9.140625" style="68"/>
    <col min="7169" max="7169" width="25.7109375" style="68" customWidth="1"/>
    <col min="7170" max="7178" width="7.7109375" style="68" customWidth="1"/>
    <col min="7179" max="7179" width="25.7109375" style="68" customWidth="1"/>
    <col min="7180" max="7424" width="9.140625" style="68"/>
    <col min="7425" max="7425" width="25.7109375" style="68" customWidth="1"/>
    <col min="7426" max="7434" width="7.7109375" style="68" customWidth="1"/>
    <col min="7435" max="7435" width="25.7109375" style="68" customWidth="1"/>
    <col min="7436" max="7680" width="9.140625" style="68"/>
    <col min="7681" max="7681" width="25.7109375" style="68" customWidth="1"/>
    <col min="7682" max="7690" width="7.7109375" style="68" customWidth="1"/>
    <col min="7691" max="7691" width="25.7109375" style="68" customWidth="1"/>
    <col min="7692" max="7936" width="9.140625" style="68"/>
    <col min="7937" max="7937" width="25.7109375" style="68" customWidth="1"/>
    <col min="7938" max="7946" width="7.7109375" style="68" customWidth="1"/>
    <col min="7947" max="7947" width="25.7109375" style="68" customWidth="1"/>
    <col min="7948" max="8192" width="9.140625" style="68"/>
    <col min="8193" max="8193" width="25.7109375" style="68" customWidth="1"/>
    <col min="8194" max="8202" width="7.7109375" style="68" customWidth="1"/>
    <col min="8203" max="8203" width="25.7109375" style="68" customWidth="1"/>
    <col min="8204" max="8448" width="9.140625" style="68"/>
    <col min="8449" max="8449" width="25.7109375" style="68" customWidth="1"/>
    <col min="8450" max="8458" width="7.7109375" style="68" customWidth="1"/>
    <col min="8459" max="8459" width="25.7109375" style="68" customWidth="1"/>
    <col min="8460" max="8704" width="9.140625" style="68"/>
    <col min="8705" max="8705" width="25.7109375" style="68" customWidth="1"/>
    <col min="8706" max="8714" width="7.7109375" style="68" customWidth="1"/>
    <col min="8715" max="8715" width="25.7109375" style="68" customWidth="1"/>
    <col min="8716" max="8960" width="9.140625" style="68"/>
    <col min="8961" max="8961" width="25.7109375" style="68" customWidth="1"/>
    <col min="8962" max="8970" width="7.7109375" style="68" customWidth="1"/>
    <col min="8971" max="8971" width="25.7109375" style="68" customWidth="1"/>
    <col min="8972" max="9216" width="9.140625" style="68"/>
    <col min="9217" max="9217" width="25.7109375" style="68" customWidth="1"/>
    <col min="9218" max="9226" width="7.7109375" style="68" customWidth="1"/>
    <col min="9227" max="9227" width="25.7109375" style="68" customWidth="1"/>
    <col min="9228" max="9472" width="9.140625" style="68"/>
    <col min="9473" max="9473" width="25.7109375" style="68" customWidth="1"/>
    <col min="9474" max="9482" width="7.7109375" style="68" customWidth="1"/>
    <col min="9483" max="9483" width="25.7109375" style="68" customWidth="1"/>
    <col min="9484" max="9728" width="9.140625" style="68"/>
    <col min="9729" max="9729" width="25.7109375" style="68" customWidth="1"/>
    <col min="9730" max="9738" width="7.7109375" style="68" customWidth="1"/>
    <col min="9739" max="9739" width="25.7109375" style="68" customWidth="1"/>
    <col min="9740" max="9984" width="9.140625" style="68"/>
    <col min="9985" max="9985" width="25.7109375" style="68" customWidth="1"/>
    <col min="9986" max="9994" width="7.7109375" style="68" customWidth="1"/>
    <col min="9995" max="9995" width="25.7109375" style="68" customWidth="1"/>
    <col min="9996" max="10240" width="9.140625" style="68"/>
    <col min="10241" max="10241" width="25.7109375" style="68" customWidth="1"/>
    <col min="10242" max="10250" width="7.7109375" style="68" customWidth="1"/>
    <col min="10251" max="10251" width="25.7109375" style="68" customWidth="1"/>
    <col min="10252" max="10496" width="9.140625" style="68"/>
    <col min="10497" max="10497" width="25.7109375" style="68" customWidth="1"/>
    <col min="10498" max="10506" width="7.7109375" style="68" customWidth="1"/>
    <col min="10507" max="10507" width="25.7109375" style="68" customWidth="1"/>
    <col min="10508" max="10752" width="9.140625" style="68"/>
    <col min="10753" max="10753" width="25.7109375" style="68" customWidth="1"/>
    <col min="10754" max="10762" width="7.7109375" style="68" customWidth="1"/>
    <col min="10763" max="10763" width="25.7109375" style="68" customWidth="1"/>
    <col min="10764" max="11008" width="9.140625" style="68"/>
    <col min="11009" max="11009" width="25.7109375" style="68" customWidth="1"/>
    <col min="11010" max="11018" width="7.7109375" style="68" customWidth="1"/>
    <col min="11019" max="11019" width="25.7109375" style="68" customWidth="1"/>
    <col min="11020" max="11264" width="9.140625" style="68"/>
    <col min="11265" max="11265" width="25.7109375" style="68" customWidth="1"/>
    <col min="11266" max="11274" width="7.7109375" style="68" customWidth="1"/>
    <col min="11275" max="11275" width="25.7109375" style="68" customWidth="1"/>
    <col min="11276" max="11520" width="9.140625" style="68"/>
    <col min="11521" max="11521" width="25.7109375" style="68" customWidth="1"/>
    <col min="11522" max="11530" width="7.7109375" style="68" customWidth="1"/>
    <col min="11531" max="11531" width="25.7109375" style="68" customWidth="1"/>
    <col min="11532" max="11776" width="9.140625" style="68"/>
    <col min="11777" max="11777" width="25.7109375" style="68" customWidth="1"/>
    <col min="11778" max="11786" width="7.7109375" style="68" customWidth="1"/>
    <col min="11787" max="11787" width="25.7109375" style="68" customWidth="1"/>
    <col min="11788" max="12032" width="9.140625" style="68"/>
    <col min="12033" max="12033" width="25.7109375" style="68" customWidth="1"/>
    <col min="12034" max="12042" width="7.7109375" style="68" customWidth="1"/>
    <col min="12043" max="12043" width="25.7109375" style="68" customWidth="1"/>
    <col min="12044" max="12288" width="9.140625" style="68"/>
    <col min="12289" max="12289" width="25.7109375" style="68" customWidth="1"/>
    <col min="12290" max="12298" width="7.7109375" style="68" customWidth="1"/>
    <col min="12299" max="12299" width="25.7109375" style="68" customWidth="1"/>
    <col min="12300" max="12544" width="9.140625" style="68"/>
    <col min="12545" max="12545" width="25.7109375" style="68" customWidth="1"/>
    <col min="12546" max="12554" width="7.7109375" style="68" customWidth="1"/>
    <col min="12555" max="12555" width="25.7109375" style="68" customWidth="1"/>
    <col min="12556" max="12800" width="9.140625" style="68"/>
    <col min="12801" max="12801" width="25.7109375" style="68" customWidth="1"/>
    <col min="12802" max="12810" width="7.7109375" style="68" customWidth="1"/>
    <col min="12811" max="12811" width="25.7109375" style="68" customWidth="1"/>
    <col min="12812" max="13056" width="9.140625" style="68"/>
    <col min="13057" max="13057" width="25.7109375" style="68" customWidth="1"/>
    <col min="13058" max="13066" width="7.7109375" style="68" customWidth="1"/>
    <col min="13067" max="13067" width="25.7109375" style="68" customWidth="1"/>
    <col min="13068" max="13312" width="9.140625" style="68"/>
    <col min="13313" max="13313" width="25.7109375" style="68" customWidth="1"/>
    <col min="13314" max="13322" width="7.7109375" style="68" customWidth="1"/>
    <col min="13323" max="13323" width="25.7109375" style="68" customWidth="1"/>
    <col min="13324" max="13568" width="9.140625" style="68"/>
    <col min="13569" max="13569" width="25.7109375" style="68" customWidth="1"/>
    <col min="13570" max="13578" width="7.7109375" style="68" customWidth="1"/>
    <col min="13579" max="13579" width="25.7109375" style="68" customWidth="1"/>
    <col min="13580" max="13824" width="9.140625" style="68"/>
    <col min="13825" max="13825" width="25.7109375" style="68" customWidth="1"/>
    <col min="13826" max="13834" width="7.7109375" style="68" customWidth="1"/>
    <col min="13835" max="13835" width="25.7109375" style="68" customWidth="1"/>
    <col min="13836" max="14080" width="9.140625" style="68"/>
    <col min="14081" max="14081" width="25.7109375" style="68" customWidth="1"/>
    <col min="14082" max="14090" width="7.7109375" style="68" customWidth="1"/>
    <col min="14091" max="14091" width="25.7109375" style="68" customWidth="1"/>
    <col min="14092" max="14336" width="9.140625" style="68"/>
    <col min="14337" max="14337" width="25.7109375" style="68" customWidth="1"/>
    <col min="14338" max="14346" width="7.7109375" style="68" customWidth="1"/>
    <col min="14347" max="14347" width="25.7109375" style="68" customWidth="1"/>
    <col min="14348" max="14592" width="9.140625" style="68"/>
    <col min="14593" max="14593" width="25.7109375" style="68" customWidth="1"/>
    <col min="14594" max="14602" width="7.7109375" style="68" customWidth="1"/>
    <col min="14603" max="14603" width="25.7109375" style="68" customWidth="1"/>
    <col min="14604" max="14848" width="9.140625" style="68"/>
    <col min="14849" max="14849" width="25.7109375" style="68" customWidth="1"/>
    <col min="14850" max="14858" width="7.7109375" style="68" customWidth="1"/>
    <col min="14859" max="14859" width="25.7109375" style="68" customWidth="1"/>
    <col min="14860" max="15104" width="9.140625" style="68"/>
    <col min="15105" max="15105" width="25.7109375" style="68" customWidth="1"/>
    <col min="15106" max="15114" width="7.7109375" style="68" customWidth="1"/>
    <col min="15115" max="15115" width="25.7109375" style="68" customWidth="1"/>
    <col min="15116" max="15360" width="9.140625" style="68"/>
    <col min="15361" max="15361" width="25.7109375" style="68" customWidth="1"/>
    <col min="15362" max="15370" width="7.7109375" style="68" customWidth="1"/>
    <col min="15371" max="15371" width="25.7109375" style="68" customWidth="1"/>
    <col min="15372" max="15616" width="9.140625" style="68"/>
    <col min="15617" max="15617" width="25.7109375" style="68" customWidth="1"/>
    <col min="15618" max="15626" width="7.7109375" style="68" customWidth="1"/>
    <col min="15627" max="15627" width="25.7109375" style="68" customWidth="1"/>
    <col min="15628" max="15872" width="9.140625" style="68"/>
    <col min="15873" max="15873" width="25.7109375" style="68" customWidth="1"/>
    <col min="15874" max="15882" width="7.7109375" style="68" customWidth="1"/>
    <col min="15883" max="15883" width="25.7109375" style="68" customWidth="1"/>
    <col min="15884" max="16128" width="9.140625" style="68"/>
    <col min="16129" max="16129" width="25.7109375" style="68" customWidth="1"/>
    <col min="16130" max="16138" width="7.7109375" style="68" customWidth="1"/>
    <col min="16139" max="16139" width="25.7109375" style="68" customWidth="1"/>
    <col min="16140" max="16384" width="9.140625" style="68"/>
  </cols>
  <sheetData>
    <row r="1" spans="1:11" ht="20.25" x14ac:dyDescent="0.2">
      <c r="A1" s="630" t="s">
        <v>323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1" ht="15.75" x14ac:dyDescent="0.2">
      <c r="A2" s="632" t="s">
        <v>322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18.75" customHeight="1" x14ac:dyDescent="0.2">
      <c r="A3" s="632" t="s">
        <v>291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 ht="15.75" x14ac:dyDescent="0.2">
      <c r="A4" s="467" t="s">
        <v>92</v>
      </c>
      <c r="B4" s="463"/>
      <c r="C4" s="463"/>
      <c r="D4" s="463"/>
      <c r="E4" s="463"/>
      <c r="F4" s="463"/>
      <c r="G4" s="463"/>
      <c r="H4" s="463"/>
      <c r="I4" s="463"/>
      <c r="J4" s="463"/>
      <c r="K4" s="464" t="s">
        <v>93</v>
      </c>
    </row>
    <row r="5" spans="1:11" ht="30" customHeight="1" thickBot="1" x14ac:dyDescent="0.25">
      <c r="A5" s="676" t="s">
        <v>320</v>
      </c>
      <c r="B5" s="678" t="s">
        <v>276</v>
      </c>
      <c r="C5" s="678"/>
      <c r="D5" s="678"/>
      <c r="E5" s="679" t="s">
        <v>216</v>
      </c>
      <c r="F5" s="679"/>
      <c r="G5" s="679"/>
      <c r="H5" s="679" t="s">
        <v>217</v>
      </c>
      <c r="I5" s="679"/>
      <c r="J5" s="679"/>
      <c r="K5" s="680" t="s">
        <v>318</v>
      </c>
    </row>
    <row r="6" spans="1:11" ht="30" customHeight="1" x14ac:dyDescent="0.2">
      <c r="A6" s="677"/>
      <c r="B6" s="468" t="s">
        <v>273</v>
      </c>
      <c r="C6" s="469" t="s">
        <v>214</v>
      </c>
      <c r="D6" s="469" t="s">
        <v>215</v>
      </c>
      <c r="E6" s="468" t="s">
        <v>273</v>
      </c>
      <c r="F6" s="469" t="s">
        <v>214</v>
      </c>
      <c r="G6" s="469" t="s">
        <v>215</v>
      </c>
      <c r="H6" s="468" t="s">
        <v>273</v>
      </c>
      <c r="I6" s="469" t="s">
        <v>214</v>
      </c>
      <c r="J6" s="469" t="s">
        <v>215</v>
      </c>
      <c r="K6" s="681"/>
    </row>
    <row r="7" spans="1:11" ht="24.95" customHeight="1" thickBot="1" x14ac:dyDescent="0.25">
      <c r="A7" s="133">
        <v>2002</v>
      </c>
      <c r="B7" s="406">
        <v>188</v>
      </c>
      <c r="C7" s="406">
        <v>83</v>
      </c>
      <c r="D7" s="406">
        <v>105</v>
      </c>
      <c r="E7" s="406">
        <v>65</v>
      </c>
      <c r="F7" s="225">
        <v>25</v>
      </c>
      <c r="G7" s="225">
        <v>40</v>
      </c>
      <c r="H7" s="406">
        <v>123</v>
      </c>
      <c r="I7" s="225">
        <v>58</v>
      </c>
      <c r="J7" s="225">
        <v>65</v>
      </c>
      <c r="K7" s="486">
        <v>2002</v>
      </c>
    </row>
    <row r="8" spans="1:11" ht="24.95" customHeight="1" thickBot="1" x14ac:dyDescent="0.25">
      <c r="A8" s="49">
        <v>2003</v>
      </c>
      <c r="B8" s="212">
        <v>170</v>
      </c>
      <c r="C8" s="212">
        <v>77</v>
      </c>
      <c r="D8" s="212">
        <v>93</v>
      </c>
      <c r="E8" s="212">
        <v>51</v>
      </c>
      <c r="F8" s="213">
        <v>20</v>
      </c>
      <c r="G8" s="213">
        <v>31</v>
      </c>
      <c r="H8" s="212">
        <v>119</v>
      </c>
      <c r="I8" s="213">
        <v>57</v>
      </c>
      <c r="J8" s="213">
        <v>62</v>
      </c>
      <c r="K8" s="180">
        <v>2003</v>
      </c>
    </row>
    <row r="9" spans="1:11" ht="24.95" customHeight="1" thickBot="1" x14ac:dyDescent="0.25">
      <c r="A9" s="50">
        <v>2004</v>
      </c>
      <c r="B9" s="214">
        <v>99</v>
      </c>
      <c r="C9" s="214">
        <v>39</v>
      </c>
      <c r="D9" s="214">
        <v>60</v>
      </c>
      <c r="E9" s="214">
        <v>49</v>
      </c>
      <c r="F9" s="215">
        <v>18</v>
      </c>
      <c r="G9" s="215">
        <v>31</v>
      </c>
      <c r="H9" s="214">
        <v>50</v>
      </c>
      <c r="I9" s="215">
        <v>21</v>
      </c>
      <c r="J9" s="215">
        <v>29</v>
      </c>
      <c r="K9" s="181">
        <v>2004</v>
      </c>
    </row>
    <row r="10" spans="1:11" ht="24.95" customHeight="1" thickBot="1" x14ac:dyDescent="0.25">
      <c r="A10" s="49">
        <v>2005</v>
      </c>
      <c r="B10" s="212">
        <v>113</v>
      </c>
      <c r="C10" s="212">
        <v>45</v>
      </c>
      <c r="D10" s="212">
        <v>68</v>
      </c>
      <c r="E10" s="212">
        <v>49</v>
      </c>
      <c r="F10" s="213">
        <v>22</v>
      </c>
      <c r="G10" s="213">
        <v>27</v>
      </c>
      <c r="H10" s="212">
        <v>64</v>
      </c>
      <c r="I10" s="213">
        <v>23</v>
      </c>
      <c r="J10" s="213">
        <v>41</v>
      </c>
      <c r="K10" s="180">
        <v>2005</v>
      </c>
    </row>
    <row r="11" spans="1:11" ht="24.95" customHeight="1" thickBot="1" x14ac:dyDescent="0.25">
      <c r="A11" s="50">
        <v>2006</v>
      </c>
      <c r="B11" s="214">
        <v>84</v>
      </c>
      <c r="C11" s="214">
        <v>45</v>
      </c>
      <c r="D11" s="214">
        <v>39</v>
      </c>
      <c r="E11" s="214">
        <v>32</v>
      </c>
      <c r="F11" s="215">
        <v>17</v>
      </c>
      <c r="G11" s="215">
        <v>15</v>
      </c>
      <c r="H11" s="214">
        <v>52</v>
      </c>
      <c r="I11" s="215">
        <v>28</v>
      </c>
      <c r="J11" s="215">
        <v>24</v>
      </c>
      <c r="K11" s="181">
        <v>2006</v>
      </c>
    </row>
    <row r="12" spans="1:11" ht="24.95" customHeight="1" thickBot="1" x14ac:dyDescent="0.25">
      <c r="A12" s="49">
        <v>2007</v>
      </c>
      <c r="B12" s="212">
        <v>14</v>
      </c>
      <c r="C12" s="212">
        <v>8</v>
      </c>
      <c r="D12" s="212">
        <v>6</v>
      </c>
      <c r="E12" s="212">
        <v>5</v>
      </c>
      <c r="F12" s="213">
        <v>2</v>
      </c>
      <c r="G12" s="213">
        <v>3</v>
      </c>
      <c r="H12" s="212">
        <v>9</v>
      </c>
      <c r="I12" s="213">
        <v>6</v>
      </c>
      <c r="J12" s="213">
        <v>3</v>
      </c>
      <c r="K12" s="180">
        <v>2007</v>
      </c>
    </row>
    <row r="13" spans="1:11" ht="24.95" customHeight="1" thickBot="1" x14ac:dyDescent="0.25">
      <c r="A13" s="50">
        <v>2008</v>
      </c>
      <c r="B13" s="214">
        <v>404</v>
      </c>
      <c r="C13" s="214">
        <v>202</v>
      </c>
      <c r="D13" s="214">
        <v>202</v>
      </c>
      <c r="E13" s="214">
        <v>138</v>
      </c>
      <c r="F13" s="215">
        <v>75</v>
      </c>
      <c r="G13" s="215">
        <v>63</v>
      </c>
      <c r="H13" s="214">
        <v>266</v>
      </c>
      <c r="I13" s="215">
        <v>127</v>
      </c>
      <c r="J13" s="215">
        <v>139</v>
      </c>
      <c r="K13" s="181">
        <v>2008</v>
      </c>
    </row>
    <row r="14" spans="1:11" ht="24.95" customHeight="1" thickBot="1" x14ac:dyDescent="0.25">
      <c r="A14" s="49">
        <v>2009</v>
      </c>
      <c r="B14" s="212">
        <f>C14+D14</f>
        <v>236</v>
      </c>
      <c r="C14" s="212">
        <f t="shared" ref="C14:D16" si="0">F14+I14</f>
        <v>136</v>
      </c>
      <c r="D14" s="212">
        <f t="shared" si="0"/>
        <v>100</v>
      </c>
      <c r="E14" s="212">
        <f>F14+G14</f>
        <v>68</v>
      </c>
      <c r="F14" s="213">
        <v>46</v>
      </c>
      <c r="G14" s="213">
        <v>22</v>
      </c>
      <c r="H14" s="212">
        <f>I14+J14</f>
        <v>168</v>
      </c>
      <c r="I14" s="213">
        <v>90</v>
      </c>
      <c r="J14" s="213">
        <v>78</v>
      </c>
      <c r="K14" s="180">
        <v>2009</v>
      </c>
    </row>
    <row r="15" spans="1:11" ht="24.95" customHeight="1" thickBot="1" x14ac:dyDescent="0.25">
      <c r="A15" s="264">
        <v>2010</v>
      </c>
      <c r="B15" s="265">
        <f>C15+D15</f>
        <v>30</v>
      </c>
      <c r="C15" s="265">
        <f t="shared" si="0"/>
        <v>17</v>
      </c>
      <c r="D15" s="265">
        <f t="shared" si="0"/>
        <v>13</v>
      </c>
      <c r="E15" s="265">
        <f>F15+G15</f>
        <v>6</v>
      </c>
      <c r="F15" s="269">
        <v>3</v>
      </c>
      <c r="G15" s="269">
        <v>3</v>
      </c>
      <c r="H15" s="265">
        <f>I15+J15</f>
        <v>24</v>
      </c>
      <c r="I15" s="269">
        <v>14</v>
      </c>
      <c r="J15" s="269">
        <v>10</v>
      </c>
      <c r="K15" s="270">
        <v>2010</v>
      </c>
    </row>
    <row r="16" spans="1:11" ht="24.95" customHeight="1" x14ac:dyDescent="0.2">
      <c r="A16" s="51">
        <v>2011</v>
      </c>
      <c r="B16" s="216">
        <f>C16+D16</f>
        <v>179</v>
      </c>
      <c r="C16" s="216">
        <f t="shared" si="0"/>
        <v>80</v>
      </c>
      <c r="D16" s="216">
        <f t="shared" si="0"/>
        <v>99</v>
      </c>
      <c r="E16" s="216">
        <f>F16+G16</f>
        <v>39</v>
      </c>
      <c r="F16" s="217">
        <v>19</v>
      </c>
      <c r="G16" s="217">
        <v>20</v>
      </c>
      <c r="H16" s="216">
        <f>I16+J16</f>
        <v>140</v>
      </c>
      <c r="I16" s="217">
        <v>61</v>
      </c>
      <c r="J16" s="217">
        <v>79</v>
      </c>
      <c r="K16" s="182">
        <v>2011</v>
      </c>
    </row>
    <row r="17" ht="21" customHeight="1" x14ac:dyDescent="0.2"/>
  </sheetData>
  <mergeCells count="8">
    <mergeCell ref="A1:K1"/>
    <mergeCell ref="A2:K2"/>
    <mergeCell ref="A3:K3"/>
    <mergeCell ref="A5:A6"/>
    <mergeCell ref="B5:D5"/>
    <mergeCell ref="E5:G5"/>
    <mergeCell ref="H5:J5"/>
    <mergeCell ref="K5:K6"/>
  </mergeCells>
  <printOptions horizontalCentered="1" verticalCentered="1"/>
  <pageMargins left="0.74803149606299213" right="0.74803149606299213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25.7109375" style="69" customWidth="1"/>
    <col min="2" max="2" width="8.42578125" style="69" customWidth="1"/>
    <col min="3" max="3" width="8.140625" style="69" customWidth="1"/>
    <col min="4" max="5" width="8.28515625" style="69" bestFit="1" customWidth="1"/>
    <col min="6" max="6" width="8.85546875" style="69" customWidth="1"/>
    <col min="7" max="8" width="8.42578125" style="69" bestFit="1" customWidth="1"/>
    <col min="9" max="9" width="7.7109375" style="69" customWidth="1"/>
    <col min="10" max="10" width="8.85546875" style="69" customWidth="1"/>
    <col min="11" max="13" width="7.7109375" style="69" customWidth="1"/>
    <col min="14" max="14" width="25.7109375" style="69" customWidth="1"/>
    <col min="15" max="256" width="9.140625" style="68"/>
    <col min="257" max="257" width="25.7109375" style="68" customWidth="1"/>
    <col min="258" max="258" width="8.42578125" style="68" customWidth="1"/>
    <col min="259" max="259" width="8.140625" style="68" customWidth="1"/>
    <col min="260" max="261" width="7.7109375" style="68" customWidth="1"/>
    <col min="262" max="262" width="8.85546875" style="68" customWidth="1"/>
    <col min="263" max="264" width="8.42578125" style="68" bestFit="1" customWidth="1"/>
    <col min="265" max="265" width="7.7109375" style="68" customWidth="1"/>
    <col min="266" max="266" width="8.85546875" style="68" customWidth="1"/>
    <col min="267" max="269" width="7.7109375" style="68" customWidth="1"/>
    <col min="270" max="270" width="25.7109375" style="68" customWidth="1"/>
    <col min="271" max="512" width="9.140625" style="68"/>
    <col min="513" max="513" width="25.7109375" style="68" customWidth="1"/>
    <col min="514" max="514" width="8.42578125" style="68" customWidth="1"/>
    <col min="515" max="515" width="8.140625" style="68" customWidth="1"/>
    <col min="516" max="517" width="7.7109375" style="68" customWidth="1"/>
    <col min="518" max="518" width="8.85546875" style="68" customWidth="1"/>
    <col min="519" max="520" width="8.42578125" style="68" bestFit="1" customWidth="1"/>
    <col min="521" max="521" width="7.7109375" style="68" customWidth="1"/>
    <col min="522" max="522" width="8.85546875" style="68" customWidth="1"/>
    <col min="523" max="525" width="7.7109375" style="68" customWidth="1"/>
    <col min="526" max="526" width="25.7109375" style="68" customWidth="1"/>
    <col min="527" max="768" width="9.140625" style="68"/>
    <col min="769" max="769" width="25.7109375" style="68" customWidth="1"/>
    <col min="770" max="770" width="8.42578125" style="68" customWidth="1"/>
    <col min="771" max="771" width="8.140625" style="68" customWidth="1"/>
    <col min="772" max="773" width="7.7109375" style="68" customWidth="1"/>
    <col min="774" max="774" width="8.85546875" style="68" customWidth="1"/>
    <col min="775" max="776" width="8.42578125" style="68" bestFit="1" customWidth="1"/>
    <col min="777" max="777" width="7.7109375" style="68" customWidth="1"/>
    <col min="778" max="778" width="8.85546875" style="68" customWidth="1"/>
    <col min="779" max="781" width="7.7109375" style="68" customWidth="1"/>
    <col min="782" max="782" width="25.7109375" style="68" customWidth="1"/>
    <col min="783" max="1024" width="9.140625" style="68"/>
    <col min="1025" max="1025" width="25.7109375" style="68" customWidth="1"/>
    <col min="1026" max="1026" width="8.42578125" style="68" customWidth="1"/>
    <col min="1027" max="1027" width="8.140625" style="68" customWidth="1"/>
    <col min="1028" max="1029" width="7.7109375" style="68" customWidth="1"/>
    <col min="1030" max="1030" width="8.85546875" style="68" customWidth="1"/>
    <col min="1031" max="1032" width="8.42578125" style="68" bestFit="1" customWidth="1"/>
    <col min="1033" max="1033" width="7.7109375" style="68" customWidth="1"/>
    <col min="1034" max="1034" width="8.85546875" style="68" customWidth="1"/>
    <col min="1035" max="1037" width="7.7109375" style="68" customWidth="1"/>
    <col min="1038" max="1038" width="25.7109375" style="68" customWidth="1"/>
    <col min="1039" max="1280" width="9.140625" style="68"/>
    <col min="1281" max="1281" width="25.7109375" style="68" customWidth="1"/>
    <col min="1282" max="1282" width="8.42578125" style="68" customWidth="1"/>
    <col min="1283" max="1283" width="8.140625" style="68" customWidth="1"/>
    <col min="1284" max="1285" width="7.7109375" style="68" customWidth="1"/>
    <col min="1286" max="1286" width="8.85546875" style="68" customWidth="1"/>
    <col min="1287" max="1288" width="8.42578125" style="68" bestFit="1" customWidth="1"/>
    <col min="1289" max="1289" width="7.7109375" style="68" customWidth="1"/>
    <col min="1290" max="1290" width="8.85546875" style="68" customWidth="1"/>
    <col min="1291" max="1293" width="7.7109375" style="68" customWidth="1"/>
    <col min="1294" max="1294" width="25.7109375" style="68" customWidth="1"/>
    <col min="1295" max="1536" width="9.140625" style="68"/>
    <col min="1537" max="1537" width="25.7109375" style="68" customWidth="1"/>
    <col min="1538" max="1538" width="8.42578125" style="68" customWidth="1"/>
    <col min="1539" max="1539" width="8.140625" style="68" customWidth="1"/>
    <col min="1540" max="1541" width="7.7109375" style="68" customWidth="1"/>
    <col min="1542" max="1542" width="8.85546875" style="68" customWidth="1"/>
    <col min="1543" max="1544" width="8.42578125" style="68" bestFit="1" customWidth="1"/>
    <col min="1545" max="1545" width="7.7109375" style="68" customWidth="1"/>
    <col min="1546" max="1546" width="8.85546875" style="68" customWidth="1"/>
    <col min="1547" max="1549" width="7.7109375" style="68" customWidth="1"/>
    <col min="1550" max="1550" width="25.7109375" style="68" customWidth="1"/>
    <col min="1551" max="1792" width="9.140625" style="68"/>
    <col min="1793" max="1793" width="25.7109375" style="68" customWidth="1"/>
    <col min="1794" max="1794" width="8.42578125" style="68" customWidth="1"/>
    <col min="1795" max="1795" width="8.140625" style="68" customWidth="1"/>
    <col min="1796" max="1797" width="7.7109375" style="68" customWidth="1"/>
    <col min="1798" max="1798" width="8.85546875" style="68" customWidth="1"/>
    <col min="1799" max="1800" width="8.42578125" style="68" bestFit="1" customWidth="1"/>
    <col min="1801" max="1801" width="7.7109375" style="68" customWidth="1"/>
    <col min="1802" max="1802" width="8.85546875" style="68" customWidth="1"/>
    <col min="1803" max="1805" width="7.7109375" style="68" customWidth="1"/>
    <col min="1806" max="1806" width="25.7109375" style="68" customWidth="1"/>
    <col min="1807" max="2048" width="9.140625" style="68"/>
    <col min="2049" max="2049" width="25.7109375" style="68" customWidth="1"/>
    <col min="2050" max="2050" width="8.42578125" style="68" customWidth="1"/>
    <col min="2051" max="2051" width="8.140625" style="68" customWidth="1"/>
    <col min="2052" max="2053" width="7.7109375" style="68" customWidth="1"/>
    <col min="2054" max="2054" width="8.85546875" style="68" customWidth="1"/>
    <col min="2055" max="2056" width="8.42578125" style="68" bestFit="1" customWidth="1"/>
    <col min="2057" max="2057" width="7.7109375" style="68" customWidth="1"/>
    <col min="2058" max="2058" width="8.85546875" style="68" customWidth="1"/>
    <col min="2059" max="2061" width="7.7109375" style="68" customWidth="1"/>
    <col min="2062" max="2062" width="25.7109375" style="68" customWidth="1"/>
    <col min="2063" max="2304" width="9.140625" style="68"/>
    <col min="2305" max="2305" width="25.7109375" style="68" customWidth="1"/>
    <col min="2306" max="2306" width="8.42578125" style="68" customWidth="1"/>
    <col min="2307" max="2307" width="8.140625" style="68" customWidth="1"/>
    <col min="2308" max="2309" width="7.7109375" style="68" customWidth="1"/>
    <col min="2310" max="2310" width="8.85546875" style="68" customWidth="1"/>
    <col min="2311" max="2312" width="8.42578125" style="68" bestFit="1" customWidth="1"/>
    <col min="2313" max="2313" width="7.7109375" style="68" customWidth="1"/>
    <col min="2314" max="2314" width="8.85546875" style="68" customWidth="1"/>
    <col min="2315" max="2317" width="7.7109375" style="68" customWidth="1"/>
    <col min="2318" max="2318" width="25.7109375" style="68" customWidth="1"/>
    <col min="2319" max="2560" width="9.140625" style="68"/>
    <col min="2561" max="2561" width="25.7109375" style="68" customWidth="1"/>
    <col min="2562" max="2562" width="8.42578125" style="68" customWidth="1"/>
    <col min="2563" max="2563" width="8.140625" style="68" customWidth="1"/>
    <col min="2564" max="2565" width="7.7109375" style="68" customWidth="1"/>
    <col min="2566" max="2566" width="8.85546875" style="68" customWidth="1"/>
    <col min="2567" max="2568" width="8.42578125" style="68" bestFit="1" customWidth="1"/>
    <col min="2569" max="2569" width="7.7109375" style="68" customWidth="1"/>
    <col min="2570" max="2570" width="8.85546875" style="68" customWidth="1"/>
    <col min="2571" max="2573" width="7.7109375" style="68" customWidth="1"/>
    <col min="2574" max="2574" width="25.7109375" style="68" customWidth="1"/>
    <col min="2575" max="2816" width="9.140625" style="68"/>
    <col min="2817" max="2817" width="25.7109375" style="68" customWidth="1"/>
    <col min="2818" max="2818" width="8.42578125" style="68" customWidth="1"/>
    <col min="2819" max="2819" width="8.140625" style="68" customWidth="1"/>
    <col min="2820" max="2821" width="7.7109375" style="68" customWidth="1"/>
    <col min="2822" max="2822" width="8.85546875" style="68" customWidth="1"/>
    <col min="2823" max="2824" width="8.42578125" style="68" bestFit="1" customWidth="1"/>
    <col min="2825" max="2825" width="7.7109375" style="68" customWidth="1"/>
    <col min="2826" max="2826" width="8.85546875" style="68" customWidth="1"/>
    <col min="2827" max="2829" width="7.7109375" style="68" customWidth="1"/>
    <col min="2830" max="2830" width="25.7109375" style="68" customWidth="1"/>
    <col min="2831" max="3072" width="9.140625" style="68"/>
    <col min="3073" max="3073" width="25.7109375" style="68" customWidth="1"/>
    <col min="3074" max="3074" width="8.42578125" style="68" customWidth="1"/>
    <col min="3075" max="3075" width="8.140625" style="68" customWidth="1"/>
    <col min="3076" max="3077" width="7.7109375" style="68" customWidth="1"/>
    <col min="3078" max="3078" width="8.85546875" style="68" customWidth="1"/>
    <col min="3079" max="3080" width="8.42578125" style="68" bestFit="1" customWidth="1"/>
    <col min="3081" max="3081" width="7.7109375" style="68" customWidth="1"/>
    <col min="3082" max="3082" width="8.85546875" style="68" customWidth="1"/>
    <col min="3083" max="3085" width="7.7109375" style="68" customWidth="1"/>
    <col min="3086" max="3086" width="25.7109375" style="68" customWidth="1"/>
    <col min="3087" max="3328" width="9.140625" style="68"/>
    <col min="3329" max="3329" width="25.7109375" style="68" customWidth="1"/>
    <col min="3330" max="3330" width="8.42578125" style="68" customWidth="1"/>
    <col min="3331" max="3331" width="8.140625" style="68" customWidth="1"/>
    <col min="3332" max="3333" width="7.7109375" style="68" customWidth="1"/>
    <col min="3334" max="3334" width="8.85546875" style="68" customWidth="1"/>
    <col min="3335" max="3336" width="8.42578125" style="68" bestFit="1" customWidth="1"/>
    <col min="3337" max="3337" width="7.7109375" style="68" customWidth="1"/>
    <col min="3338" max="3338" width="8.85546875" style="68" customWidth="1"/>
    <col min="3339" max="3341" width="7.7109375" style="68" customWidth="1"/>
    <col min="3342" max="3342" width="25.7109375" style="68" customWidth="1"/>
    <col min="3343" max="3584" width="9.140625" style="68"/>
    <col min="3585" max="3585" width="25.7109375" style="68" customWidth="1"/>
    <col min="3586" max="3586" width="8.42578125" style="68" customWidth="1"/>
    <col min="3587" max="3587" width="8.140625" style="68" customWidth="1"/>
    <col min="3588" max="3589" width="7.7109375" style="68" customWidth="1"/>
    <col min="3590" max="3590" width="8.85546875" style="68" customWidth="1"/>
    <col min="3591" max="3592" width="8.42578125" style="68" bestFit="1" customWidth="1"/>
    <col min="3593" max="3593" width="7.7109375" style="68" customWidth="1"/>
    <col min="3594" max="3594" width="8.85546875" style="68" customWidth="1"/>
    <col min="3595" max="3597" width="7.7109375" style="68" customWidth="1"/>
    <col min="3598" max="3598" width="25.7109375" style="68" customWidth="1"/>
    <col min="3599" max="3840" width="9.140625" style="68"/>
    <col min="3841" max="3841" width="25.7109375" style="68" customWidth="1"/>
    <col min="3842" max="3842" width="8.42578125" style="68" customWidth="1"/>
    <col min="3843" max="3843" width="8.140625" style="68" customWidth="1"/>
    <col min="3844" max="3845" width="7.7109375" style="68" customWidth="1"/>
    <col min="3846" max="3846" width="8.85546875" style="68" customWidth="1"/>
    <col min="3847" max="3848" width="8.42578125" style="68" bestFit="1" customWidth="1"/>
    <col min="3849" max="3849" width="7.7109375" style="68" customWidth="1"/>
    <col min="3850" max="3850" width="8.85546875" style="68" customWidth="1"/>
    <col min="3851" max="3853" width="7.7109375" style="68" customWidth="1"/>
    <col min="3854" max="3854" width="25.7109375" style="68" customWidth="1"/>
    <col min="3855" max="4096" width="9.140625" style="68"/>
    <col min="4097" max="4097" width="25.7109375" style="68" customWidth="1"/>
    <col min="4098" max="4098" width="8.42578125" style="68" customWidth="1"/>
    <col min="4099" max="4099" width="8.140625" style="68" customWidth="1"/>
    <col min="4100" max="4101" width="7.7109375" style="68" customWidth="1"/>
    <col min="4102" max="4102" width="8.85546875" style="68" customWidth="1"/>
    <col min="4103" max="4104" width="8.42578125" style="68" bestFit="1" customWidth="1"/>
    <col min="4105" max="4105" width="7.7109375" style="68" customWidth="1"/>
    <col min="4106" max="4106" width="8.85546875" style="68" customWidth="1"/>
    <col min="4107" max="4109" width="7.7109375" style="68" customWidth="1"/>
    <col min="4110" max="4110" width="25.7109375" style="68" customWidth="1"/>
    <col min="4111" max="4352" width="9.140625" style="68"/>
    <col min="4353" max="4353" width="25.7109375" style="68" customWidth="1"/>
    <col min="4354" max="4354" width="8.42578125" style="68" customWidth="1"/>
    <col min="4355" max="4355" width="8.140625" style="68" customWidth="1"/>
    <col min="4356" max="4357" width="7.7109375" style="68" customWidth="1"/>
    <col min="4358" max="4358" width="8.85546875" style="68" customWidth="1"/>
    <col min="4359" max="4360" width="8.42578125" style="68" bestFit="1" customWidth="1"/>
    <col min="4361" max="4361" width="7.7109375" style="68" customWidth="1"/>
    <col min="4362" max="4362" width="8.85546875" style="68" customWidth="1"/>
    <col min="4363" max="4365" width="7.7109375" style="68" customWidth="1"/>
    <col min="4366" max="4366" width="25.7109375" style="68" customWidth="1"/>
    <col min="4367" max="4608" width="9.140625" style="68"/>
    <col min="4609" max="4609" width="25.7109375" style="68" customWidth="1"/>
    <col min="4610" max="4610" width="8.42578125" style="68" customWidth="1"/>
    <col min="4611" max="4611" width="8.140625" style="68" customWidth="1"/>
    <col min="4612" max="4613" width="7.7109375" style="68" customWidth="1"/>
    <col min="4614" max="4614" width="8.85546875" style="68" customWidth="1"/>
    <col min="4615" max="4616" width="8.42578125" style="68" bestFit="1" customWidth="1"/>
    <col min="4617" max="4617" width="7.7109375" style="68" customWidth="1"/>
    <col min="4618" max="4618" width="8.85546875" style="68" customWidth="1"/>
    <col min="4619" max="4621" width="7.7109375" style="68" customWidth="1"/>
    <col min="4622" max="4622" width="25.7109375" style="68" customWidth="1"/>
    <col min="4623" max="4864" width="9.140625" style="68"/>
    <col min="4865" max="4865" width="25.7109375" style="68" customWidth="1"/>
    <col min="4866" max="4866" width="8.42578125" style="68" customWidth="1"/>
    <col min="4867" max="4867" width="8.140625" style="68" customWidth="1"/>
    <col min="4868" max="4869" width="7.7109375" style="68" customWidth="1"/>
    <col min="4870" max="4870" width="8.85546875" style="68" customWidth="1"/>
    <col min="4871" max="4872" width="8.42578125" style="68" bestFit="1" customWidth="1"/>
    <col min="4873" max="4873" width="7.7109375" style="68" customWidth="1"/>
    <col min="4874" max="4874" width="8.85546875" style="68" customWidth="1"/>
    <col min="4875" max="4877" width="7.7109375" style="68" customWidth="1"/>
    <col min="4878" max="4878" width="25.7109375" style="68" customWidth="1"/>
    <col min="4879" max="5120" width="9.140625" style="68"/>
    <col min="5121" max="5121" width="25.7109375" style="68" customWidth="1"/>
    <col min="5122" max="5122" width="8.42578125" style="68" customWidth="1"/>
    <col min="5123" max="5123" width="8.140625" style="68" customWidth="1"/>
    <col min="5124" max="5125" width="7.7109375" style="68" customWidth="1"/>
    <col min="5126" max="5126" width="8.85546875" style="68" customWidth="1"/>
    <col min="5127" max="5128" width="8.42578125" style="68" bestFit="1" customWidth="1"/>
    <col min="5129" max="5129" width="7.7109375" style="68" customWidth="1"/>
    <col min="5130" max="5130" width="8.85546875" style="68" customWidth="1"/>
    <col min="5131" max="5133" width="7.7109375" style="68" customWidth="1"/>
    <col min="5134" max="5134" width="25.7109375" style="68" customWidth="1"/>
    <col min="5135" max="5376" width="9.140625" style="68"/>
    <col min="5377" max="5377" width="25.7109375" style="68" customWidth="1"/>
    <col min="5378" max="5378" width="8.42578125" style="68" customWidth="1"/>
    <col min="5379" max="5379" width="8.140625" style="68" customWidth="1"/>
    <col min="5380" max="5381" width="7.7109375" style="68" customWidth="1"/>
    <col min="5382" max="5382" width="8.85546875" style="68" customWidth="1"/>
    <col min="5383" max="5384" width="8.42578125" style="68" bestFit="1" customWidth="1"/>
    <col min="5385" max="5385" width="7.7109375" style="68" customWidth="1"/>
    <col min="5386" max="5386" width="8.85546875" style="68" customWidth="1"/>
    <col min="5387" max="5389" width="7.7109375" style="68" customWidth="1"/>
    <col min="5390" max="5390" width="25.7109375" style="68" customWidth="1"/>
    <col min="5391" max="5632" width="9.140625" style="68"/>
    <col min="5633" max="5633" width="25.7109375" style="68" customWidth="1"/>
    <col min="5634" max="5634" width="8.42578125" style="68" customWidth="1"/>
    <col min="5635" max="5635" width="8.140625" style="68" customWidth="1"/>
    <col min="5636" max="5637" width="7.7109375" style="68" customWidth="1"/>
    <col min="5638" max="5638" width="8.85546875" style="68" customWidth="1"/>
    <col min="5639" max="5640" width="8.42578125" style="68" bestFit="1" customWidth="1"/>
    <col min="5641" max="5641" width="7.7109375" style="68" customWidth="1"/>
    <col min="5642" max="5642" width="8.85546875" style="68" customWidth="1"/>
    <col min="5643" max="5645" width="7.7109375" style="68" customWidth="1"/>
    <col min="5646" max="5646" width="25.7109375" style="68" customWidth="1"/>
    <col min="5647" max="5888" width="9.140625" style="68"/>
    <col min="5889" max="5889" width="25.7109375" style="68" customWidth="1"/>
    <col min="5890" max="5890" width="8.42578125" style="68" customWidth="1"/>
    <col min="5891" max="5891" width="8.140625" style="68" customWidth="1"/>
    <col min="5892" max="5893" width="7.7109375" style="68" customWidth="1"/>
    <col min="5894" max="5894" width="8.85546875" style="68" customWidth="1"/>
    <col min="5895" max="5896" width="8.42578125" style="68" bestFit="1" customWidth="1"/>
    <col min="5897" max="5897" width="7.7109375" style="68" customWidth="1"/>
    <col min="5898" max="5898" width="8.85546875" style="68" customWidth="1"/>
    <col min="5899" max="5901" width="7.7109375" style="68" customWidth="1"/>
    <col min="5902" max="5902" width="25.7109375" style="68" customWidth="1"/>
    <col min="5903" max="6144" width="9.140625" style="68"/>
    <col min="6145" max="6145" width="25.7109375" style="68" customWidth="1"/>
    <col min="6146" max="6146" width="8.42578125" style="68" customWidth="1"/>
    <col min="6147" max="6147" width="8.140625" style="68" customWidth="1"/>
    <col min="6148" max="6149" width="7.7109375" style="68" customWidth="1"/>
    <col min="6150" max="6150" width="8.85546875" style="68" customWidth="1"/>
    <col min="6151" max="6152" width="8.42578125" style="68" bestFit="1" customWidth="1"/>
    <col min="6153" max="6153" width="7.7109375" style="68" customWidth="1"/>
    <col min="6154" max="6154" width="8.85546875" style="68" customWidth="1"/>
    <col min="6155" max="6157" width="7.7109375" style="68" customWidth="1"/>
    <col min="6158" max="6158" width="25.7109375" style="68" customWidth="1"/>
    <col min="6159" max="6400" width="9.140625" style="68"/>
    <col min="6401" max="6401" width="25.7109375" style="68" customWidth="1"/>
    <col min="6402" max="6402" width="8.42578125" style="68" customWidth="1"/>
    <col min="6403" max="6403" width="8.140625" style="68" customWidth="1"/>
    <col min="6404" max="6405" width="7.7109375" style="68" customWidth="1"/>
    <col min="6406" max="6406" width="8.85546875" style="68" customWidth="1"/>
    <col min="6407" max="6408" width="8.42578125" style="68" bestFit="1" customWidth="1"/>
    <col min="6409" max="6409" width="7.7109375" style="68" customWidth="1"/>
    <col min="6410" max="6410" width="8.85546875" style="68" customWidth="1"/>
    <col min="6411" max="6413" width="7.7109375" style="68" customWidth="1"/>
    <col min="6414" max="6414" width="25.7109375" style="68" customWidth="1"/>
    <col min="6415" max="6656" width="9.140625" style="68"/>
    <col min="6657" max="6657" width="25.7109375" style="68" customWidth="1"/>
    <col min="6658" max="6658" width="8.42578125" style="68" customWidth="1"/>
    <col min="6659" max="6659" width="8.140625" style="68" customWidth="1"/>
    <col min="6660" max="6661" width="7.7109375" style="68" customWidth="1"/>
    <col min="6662" max="6662" width="8.85546875" style="68" customWidth="1"/>
    <col min="6663" max="6664" width="8.42578125" style="68" bestFit="1" customWidth="1"/>
    <col min="6665" max="6665" width="7.7109375" style="68" customWidth="1"/>
    <col min="6666" max="6666" width="8.85546875" style="68" customWidth="1"/>
    <col min="6667" max="6669" width="7.7109375" style="68" customWidth="1"/>
    <col min="6670" max="6670" width="25.7109375" style="68" customWidth="1"/>
    <col min="6671" max="6912" width="9.140625" style="68"/>
    <col min="6913" max="6913" width="25.7109375" style="68" customWidth="1"/>
    <col min="6914" max="6914" width="8.42578125" style="68" customWidth="1"/>
    <col min="6915" max="6915" width="8.140625" style="68" customWidth="1"/>
    <col min="6916" max="6917" width="7.7109375" style="68" customWidth="1"/>
    <col min="6918" max="6918" width="8.85546875" style="68" customWidth="1"/>
    <col min="6919" max="6920" width="8.42578125" style="68" bestFit="1" customWidth="1"/>
    <col min="6921" max="6921" width="7.7109375" style="68" customWidth="1"/>
    <col min="6922" max="6922" width="8.85546875" style="68" customWidth="1"/>
    <col min="6923" max="6925" width="7.7109375" style="68" customWidth="1"/>
    <col min="6926" max="6926" width="25.7109375" style="68" customWidth="1"/>
    <col min="6927" max="7168" width="9.140625" style="68"/>
    <col min="7169" max="7169" width="25.7109375" style="68" customWidth="1"/>
    <col min="7170" max="7170" width="8.42578125" style="68" customWidth="1"/>
    <col min="7171" max="7171" width="8.140625" style="68" customWidth="1"/>
    <col min="7172" max="7173" width="7.7109375" style="68" customWidth="1"/>
    <col min="7174" max="7174" width="8.85546875" style="68" customWidth="1"/>
    <col min="7175" max="7176" width="8.42578125" style="68" bestFit="1" customWidth="1"/>
    <col min="7177" max="7177" width="7.7109375" style="68" customWidth="1"/>
    <col min="7178" max="7178" width="8.85546875" style="68" customWidth="1"/>
    <col min="7179" max="7181" width="7.7109375" style="68" customWidth="1"/>
    <col min="7182" max="7182" width="25.7109375" style="68" customWidth="1"/>
    <col min="7183" max="7424" width="9.140625" style="68"/>
    <col min="7425" max="7425" width="25.7109375" style="68" customWidth="1"/>
    <col min="7426" max="7426" width="8.42578125" style="68" customWidth="1"/>
    <col min="7427" max="7427" width="8.140625" style="68" customWidth="1"/>
    <col min="7428" max="7429" width="7.7109375" style="68" customWidth="1"/>
    <col min="7430" max="7430" width="8.85546875" style="68" customWidth="1"/>
    <col min="7431" max="7432" width="8.42578125" style="68" bestFit="1" customWidth="1"/>
    <col min="7433" max="7433" width="7.7109375" style="68" customWidth="1"/>
    <col min="7434" max="7434" width="8.85546875" style="68" customWidth="1"/>
    <col min="7435" max="7437" width="7.7109375" style="68" customWidth="1"/>
    <col min="7438" max="7438" width="25.7109375" style="68" customWidth="1"/>
    <col min="7439" max="7680" width="9.140625" style="68"/>
    <col min="7681" max="7681" width="25.7109375" style="68" customWidth="1"/>
    <col min="7682" max="7682" width="8.42578125" style="68" customWidth="1"/>
    <col min="7683" max="7683" width="8.140625" style="68" customWidth="1"/>
    <col min="7684" max="7685" width="7.7109375" style="68" customWidth="1"/>
    <col min="7686" max="7686" width="8.85546875" style="68" customWidth="1"/>
    <col min="7687" max="7688" width="8.42578125" style="68" bestFit="1" customWidth="1"/>
    <col min="7689" max="7689" width="7.7109375" style="68" customWidth="1"/>
    <col min="7690" max="7690" width="8.85546875" style="68" customWidth="1"/>
    <col min="7691" max="7693" width="7.7109375" style="68" customWidth="1"/>
    <col min="7694" max="7694" width="25.7109375" style="68" customWidth="1"/>
    <col min="7695" max="7936" width="9.140625" style="68"/>
    <col min="7937" max="7937" width="25.7109375" style="68" customWidth="1"/>
    <col min="7938" max="7938" width="8.42578125" style="68" customWidth="1"/>
    <col min="7939" max="7939" width="8.140625" style="68" customWidth="1"/>
    <col min="7940" max="7941" width="7.7109375" style="68" customWidth="1"/>
    <col min="7942" max="7942" width="8.85546875" style="68" customWidth="1"/>
    <col min="7943" max="7944" width="8.42578125" style="68" bestFit="1" customWidth="1"/>
    <col min="7945" max="7945" width="7.7109375" style="68" customWidth="1"/>
    <col min="7946" max="7946" width="8.85546875" style="68" customWidth="1"/>
    <col min="7947" max="7949" width="7.7109375" style="68" customWidth="1"/>
    <col min="7950" max="7950" width="25.7109375" style="68" customWidth="1"/>
    <col min="7951" max="8192" width="9.140625" style="68"/>
    <col min="8193" max="8193" width="25.7109375" style="68" customWidth="1"/>
    <col min="8194" max="8194" width="8.42578125" style="68" customWidth="1"/>
    <col min="8195" max="8195" width="8.140625" style="68" customWidth="1"/>
    <col min="8196" max="8197" width="7.7109375" style="68" customWidth="1"/>
    <col min="8198" max="8198" width="8.85546875" style="68" customWidth="1"/>
    <col min="8199" max="8200" width="8.42578125" style="68" bestFit="1" customWidth="1"/>
    <col min="8201" max="8201" width="7.7109375" style="68" customWidth="1"/>
    <col min="8202" max="8202" width="8.85546875" style="68" customWidth="1"/>
    <col min="8203" max="8205" width="7.7109375" style="68" customWidth="1"/>
    <col min="8206" max="8206" width="25.7109375" style="68" customWidth="1"/>
    <col min="8207" max="8448" width="9.140625" style="68"/>
    <col min="8449" max="8449" width="25.7109375" style="68" customWidth="1"/>
    <col min="8450" max="8450" width="8.42578125" style="68" customWidth="1"/>
    <col min="8451" max="8451" width="8.140625" style="68" customWidth="1"/>
    <col min="8452" max="8453" width="7.7109375" style="68" customWidth="1"/>
    <col min="8454" max="8454" width="8.85546875" style="68" customWidth="1"/>
    <col min="8455" max="8456" width="8.42578125" style="68" bestFit="1" customWidth="1"/>
    <col min="8457" max="8457" width="7.7109375" style="68" customWidth="1"/>
    <col min="8458" max="8458" width="8.85546875" style="68" customWidth="1"/>
    <col min="8459" max="8461" width="7.7109375" style="68" customWidth="1"/>
    <col min="8462" max="8462" width="25.7109375" style="68" customWidth="1"/>
    <col min="8463" max="8704" width="9.140625" style="68"/>
    <col min="8705" max="8705" width="25.7109375" style="68" customWidth="1"/>
    <col min="8706" max="8706" width="8.42578125" style="68" customWidth="1"/>
    <col min="8707" max="8707" width="8.140625" style="68" customWidth="1"/>
    <col min="8708" max="8709" width="7.7109375" style="68" customWidth="1"/>
    <col min="8710" max="8710" width="8.85546875" style="68" customWidth="1"/>
    <col min="8711" max="8712" width="8.42578125" style="68" bestFit="1" customWidth="1"/>
    <col min="8713" max="8713" width="7.7109375" style="68" customWidth="1"/>
    <col min="8714" max="8714" width="8.85546875" style="68" customWidth="1"/>
    <col min="8715" max="8717" width="7.7109375" style="68" customWidth="1"/>
    <col min="8718" max="8718" width="25.7109375" style="68" customWidth="1"/>
    <col min="8719" max="8960" width="9.140625" style="68"/>
    <col min="8961" max="8961" width="25.7109375" style="68" customWidth="1"/>
    <col min="8962" max="8962" width="8.42578125" style="68" customWidth="1"/>
    <col min="8963" max="8963" width="8.140625" style="68" customWidth="1"/>
    <col min="8964" max="8965" width="7.7109375" style="68" customWidth="1"/>
    <col min="8966" max="8966" width="8.85546875" style="68" customWidth="1"/>
    <col min="8967" max="8968" width="8.42578125" style="68" bestFit="1" customWidth="1"/>
    <col min="8969" max="8969" width="7.7109375" style="68" customWidth="1"/>
    <col min="8970" max="8970" width="8.85546875" style="68" customWidth="1"/>
    <col min="8971" max="8973" width="7.7109375" style="68" customWidth="1"/>
    <col min="8974" max="8974" width="25.7109375" style="68" customWidth="1"/>
    <col min="8975" max="9216" width="9.140625" style="68"/>
    <col min="9217" max="9217" width="25.7109375" style="68" customWidth="1"/>
    <col min="9218" max="9218" width="8.42578125" style="68" customWidth="1"/>
    <col min="9219" max="9219" width="8.140625" style="68" customWidth="1"/>
    <col min="9220" max="9221" width="7.7109375" style="68" customWidth="1"/>
    <col min="9222" max="9222" width="8.85546875" style="68" customWidth="1"/>
    <col min="9223" max="9224" width="8.42578125" style="68" bestFit="1" customWidth="1"/>
    <col min="9225" max="9225" width="7.7109375" style="68" customWidth="1"/>
    <col min="9226" max="9226" width="8.85546875" style="68" customWidth="1"/>
    <col min="9227" max="9229" width="7.7109375" style="68" customWidth="1"/>
    <col min="9230" max="9230" width="25.7109375" style="68" customWidth="1"/>
    <col min="9231" max="9472" width="9.140625" style="68"/>
    <col min="9473" max="9473" width="25.7109375" style="68" customWidth="1"/>
    <col min="9474" max="9474" width="8.42578125" style="68" customWidth="1"/>
    <col min="9475" max="9475" width="8.140625" style="68" customWidth="1"/>
    <col min="9476" max="9477" width="7.7109375" style="68" customWidth="1"/>
    <col min="9478" max="9478" width="8.85546875" style="68" customWidth="1"/>
    <col min="9479" max="9480" width="8.42578125" style="68" bestFit="1" customWidth="1"/>
    <col min="9481" max="9481" width="7.7109375" style="68" customWidth="1"/>
    <col min="9482" max="9482" width="8.85546875" style="68" customWidth="1"/>
    <col min="9483" max="9485" width="7.7109375" style="68" customWidth="1"/>
    <col min="9486" max="9486" width="25.7109375" style="68" customWidth="1"/>
    <col min="9487" max="9728" width="9.140625" style="68"/>
    <col min="9729" max="9729" width="25.7109375" style="68" customWidth="1"/>
    <col min="9730" max="9730" width="8.42578125" style="68" customWidth="1"/>
    <col min="9731" max="9731" width="8.140625" style="68" customWidth="1"/>
    <col min="9732" max="9733" width="7.7109375" style="68" customWidth="1"/>
    <col min="9734" max="9734" width="8.85546875" style="68" customWidth="1"/>
    <col min="9735" max="9736" width="8.42578125" style="68" bestFit="1" customWidth="1"/>
    <col min="9737" max="9737" width="7.7109375" style="68" customWidth="1"/>
    <col min="9738" max="9738" width="8.85546875" style="68" customWidth="1"/>
    <col min="9739" max="9741" width="7.7109375" style="68" customWidth="1"/>
    <col min="9742" max="9742" width="25.7109375" style="68" customWidth="1"/>
    <col min="9743" max="9984" width="9.140625" style="68"/>
    <col min="9985" max="9985" width="25.7109375" style="68" customWidth="1"/>
    <col min="9986" max="9986" width="8.42578125" style="68" customWidth="1"/>
    <col min="9987" max="9987" width="8.140625" style="68" customWidth="1"/>
    <col min="9988" max="9989" width="7.7109375" style="68" customWidth="1"/>
    <col min="9990" max="9990" width="8.85546875" style="68" customWidth="1"/>
    <col min="9991" max="9992" width="8.42578125" style="68" bestFit="1" customWidth="1"/>
    <col min="9993" max="9993" width="7.7109375" style="68" customWidth="1"/>
    <col min="9994" max="9994" width="8.85546875" style="68" customWidth="1"/>
    <col min="9995" max="9997" width="7.7109375" style="68" customWidth="1"/>
    <col min="9998" max="9998" width="25.7109375" style="68" customWidth="1"/>
    <col min="9999" max="10240" width="9.140625" style="68"/>
    <col min="10241" max="10241" width="25.7109375" style="68" customWidth="1"/>
    <col min="10242" max="10242" width="8.42578125" style="68" customWidth="1"/>
    <col min="10243" max="10243" width="8.140625" style="68" customWidth="1"/>
    <col min="10244" max="10245" width="7.7109375" style="68" customWidth="1"/>
    <col min="10246" max="10246" width="8.85546875" style="68" customWidth="1"/>
    <col min="10247" max="10248" width="8.42578125" style="68" bestFit="1" customWidth="1"/>
    <col min="10249" max="10249" width="7.7109375" style="68" customWidth="1"/>
    <col min="10250" max="10250" width="8.85546875" style="68" customWidth="1"/>
    <col min="10251" max="10253" width="7.7109375" style="68" customWidth="1"/>
    <col min="10254" max="10254" width="25.7109375" style="68" customWidth="1"/>
    <col min="10255" max="10496" width="9.140625" style="68"/>
    <col min="10497" max="10497" width="25.7109375" style="68" customWidth="1"/>
    <col min="10498" max="10498" width="8.42578125" style="68" customWidth="1"/>
    <col min="10499" max="10499" width="8.140625" style="68" customWidth="1"/>
    <col min="10500" max="10501" width="7.7109375" style="68" customWidth="1"/>
    <col min="10502" max="10502" width="8.85546875" style="68" customWidth="1"/>
    <col min="10503" max="10504" width="8.42578125" style="68" bestFit="1" customWidth="1"/>
    <col min="10505" max="10505" width="7.7109375" style="68" customWidth="1"/>
    <col min="10506" max="10506" width="8.85546875" style="68" customWidth="1"/>
    <col min="10507" max="10509" width="7.7109375" style="68" customWidth="1"/>
    <col min="10510" max="10510" width="25.7109375" style="68" customWidth="1"/>
    <col min="10511" max="10752" width="9.140625" style="68"/>
    <col min="10753" max="10753" width="25.7109375" style="68" customWidth="1"/>
    <col min="10754" max="10754" width="8.42578125" style="68" customWidth="1"/>
    <col min="10755" max="10755" width="8.140625" style="68" customWidth="1"/>
    <col min="10756" max="10757" width="7.7109375" style="68" customWidth="1"/>
    <col min="10758" max="10758" width="8.85546875" style="68" customWidth="1"/>
    <col min="10759" max="10760" width="8.42578125" style="68" bestFit="1" customWidth="1"/>
    <col min="10761" max="10761" width="7.7109375" style="68" customWidth="1"/>
    <col min="10762" max="10762" width="8.85546875" style="68" customWidth="1"/>
    <col min="10763" max="10765" width="7.7109375" style="68" customWidth="1"/>
    <col min="10766" max="10766" width="25.7109375" style="68" customWidth="1"/>
    <col min="10767" max="11008" width="9.140625" style="68"/>
    <col min="11009" max="11009" width="25.7109375" style="68" customWidth="1"/>
    <col min="11010" max="11010" width="8.42578125" style="68" customWidth="1"/>
    <col min="11011" max="11011" width="8.140625" style="68" customWidth="1"/>
    <col min="11012" max="11013" width="7.7109375" style="68" customWidth="1"/>
    <col min="11014" max="11014" width="8.85546875" style="68" customWidth="1"/>
    <col min="11015" max="11016" width="8.42578125" style="68" bestFit="1" customWidth="1"/>
    <col min="11017" max="11017" width="7.7109375" style="68" customWidth="1"/>
    <col min="11018" max="11018" width="8.85546875" style="68" customWidth="1"/>
    <col min="11019" max="11021" width="7.7109375" style="68" customWidth="1"/>
    <col min="11022" max="11022" width="25.7109375" style="68" customWidth="1"/>
    <col min="11023" max="11264" width="9.140625" style="68"/>
    <col min="11265" max="11265" width="25.7109375" style="68" customWidth="1"/>
    <col min="11266" max="11266" width="8.42578125" style="68" customWidth="1"/>
    <col min="11267" max="11267" width="8.140625" style="68" customWidth="1"/>
    <col min="11268" max="11269" width="7.7109375" style="68" customWidth="1"/>
    <col min="11270" max="11270" width="8.85546875" style="68" customWidth="1"/>
    <col min="11271" max="11272" width="8.42578125" style="68" bestFit="1" customWidth="1"/>
    <col min="11273" max="11273" width="7.7109375" style="68" customWidth="1"/>
    <col min="11274" max="11274" width="8.85546875" style="68" customWidth="1"/>
    <col min="11275" max="11277" width="7.7109375" style="68" customWidth="1"/>
    <col min="11278" max="11278" width="25.7109375" style="68" customWidth="1"/>
    <col min="11279" max="11520" width="9.140625" style="68"/>
    <col min="11521" max="11521" width="25.7109375" style="68" customWidth="1"/>
    <col min="11522" max="11522" width="8.42578125" style="68" customWidth="1"/>
    <col min="11523" max="11523" width="8.140625" style="68" customWidth="1"/>
    <col min="11524" max="11525" width="7.7109375" style="68" customWidth="1"/>
    <col min="11526" max="11526" width="8.85546875" style="68" customWidth="1"/>
    <col min="11527" max="11528" width="8.42578125" style="68" bestFit="1" customWidth="1"/>
    <col min="11529" max="11529" width="7.7109375" style="68" customWidth="1"/>
    <col min="11530" max="11530" width="8.85546875" style="68" customWidth="1"/>
    <col min="11531" max="11533" width="7.7109375" style="68" customWidth="1"/>
    <col min="11534" max="11534" width="25.7109375" style="68" customWidth="1"/>
    <col min="11535" max="11776" width="9.140625" style="68"/>
    <col min="11777" max="11777" width="25.7109375" style="68" customWidth="1"/>
    <col min="11778" max="11778" width="8.42578125" style="68" customWidth="1"/>
    <col min="11779" max="11779" width="8.140625" style="68" customWidth="1"/>
    <col min="11780" max="11781" width="7.7109375" style="68" customWidth="1"/>
    <col min="11782" max="11782" width="8.85546875" style="68" customWidth="1"/>
    <col min="11783" max="11784" width="8.42578125" style="68" bestFit="1" customWidth="1"/>
    <col min="11785" max="11785" width="7.7109375" style="68" customWidth="1"/>
    <col min="11786" max="11786" width="8.85546875" style="68" customWidth="1"/>
    <col min="11787" max="11789" width="7.7109375" style="68" customWidth="1"/>
    <col min="11790" max="11790" width="25.7109375" style="68" customWidth="1"/>
    <col min="11791" max="12032" width="9.140625" style="68"/>
    <col min="12033" max="12033" width="25.7109375" style="68" customWidth="1"/>
    <col min="12034" max="12034" width="8.42578125" style="68" customWidth="1"/>
    <col min="12035" max="12035" width="8.140625" style="68" customWidth="1"/>
    <col min="12036" max="12037" width="7.7109375" style="68" customWidth="1"/>
    <col min="12038" max="12038" width="8.85546875" style="68" customWidth="1"/>
    <col min="12039" max="12040" width="8.42578125" style="68" bestFit="1" customWidth="1"/>
    <col min="12041" max="12041" width="7.7109375" style="68" customWidth="1"/>
    <col min="12042" max="12042" width="8.85546875" style="68" customWidth="1"/>
    <col min="12043" max="12045" width="7.7109375" style="68" customWidth="1"/>
    <col min="12046" max="12046" width="25.7109375" style="68" customWidth="1"/>
    <col min="12047" max="12288" width="9.140625" style="68"/>
    <col min="12289" max="12289" width="25.7109375" style="68" customWidth="1"/>
    <col min="12290" max="12290" width="8.42578125" style="68" customWidth="1"/>
    <col min="12291" max="12291" width="8.140625" style="68" customWidth="1"/>
    <col min="12292" max="12293" width="7.7109375" style="68" customWidth="1"/>
    <col min="12294" max="12294" width="8.85546875" style="68" customWidth="1"/>
    <col min="12295" max="12296" width="8.42578125" style="68" bestFit="1" customWidth="1"/>
    <col min="12297" max="12297" width="7.7109375" style="68" customWidth="1"/>
    <col min="12298" max="12298" width="8.85546875" style="68" customWidth="1"/>
    <col min="12299" max="12301" width="7.7109375" style="68" customWidth="1"/>
    <col min="12302" max="12302" width="25.7109375" style="68" customWidth="1"/>
    <col min="12303" max="12544" width="9.140625" style="68"/>
    <col min="12545" max="12545" width="25.7109375" style="68" customWidth="1"/>
    <col min="12546" max="12546" width="8.42578125" style="68" customWidth="1"/>
    <col min="12547" max="12547" width="8.140625" style="68" customWidth="1"/>
    <col min="12548" max="12549" width="7.7109375" style="68" customWidth="1"/>
    <col min="12550" max="12550" width="8.85546875" style="68" customWidth="1"/>
    <col min="12551" max="12552" width="8.42578125" style="68" bestFit="1" customWidth="1"/>
    <col min="12553" max="12553" width="7.7109375" style="68" customWidth="1"/>
    <col min="12554" max="12554" width="8.85546875" style="68" customWidth="1"/>
    <col min="12555" max="12557" width="7.7109375" style="68" customWidth="1"/>
    <col min="12558" max="12558" width="25.7109375" style="68" customWidth="1"/>
    <col min="12559" max="12800" width="9.140625" style="68"/>
    <col min="12801" max="12801" width="25.7109375" style="68" customWidth="1"/>
    <col min="12802" max="12802" width="8.42578125" style="68" customWidth="1"/>
    <col min="12803" max="12803" width="8.140625" style="68" customWidth="1"/>
    <col min="12804" max="12805" width="7.7109375" style="68" customWidth="1"/>
    <col min="12806" max="12806" width="8.85546875" style="68" customWidth="1"/>
    <col min="12807" max="12808" width="8.42578125" style="68" bestFit="1" customWidth="1"/>
    <col min="12809" max="12809" width="7.7109375" style="68" customWidth="1"/>
    <col min="12810" max="12810" width="8.85546875" style="68" customWidth="1"/>
    <col min="12811" max="12813" width="7.7109375" style="68" customWidth="1"/>
    <col min="12814" max="12814" width="25.7109375" style="68" customWidth="1"/>
    <col min="12815" max="13056" width="9.140625" style="68"/>
    <col min="13057" max="13057" width="25.7109375" style="68" customWidth="1"/>
    <col min="13058" max="13058" width="8.42578125" style="68" customWidth="1"/>
    <col min="13059" max="13059" width="8.140625" style="68" customWidth="1"/>
    <col min="13060" max="13061" width="7.7109375" style="68" customWidth="1"/>
    <col min="13062" max="13062" width="8.85546875" style="68" customWidth="1"/>
    <col min="13063" max="13064" width="8.42578125" style="68" bestFit="1" customWidth="1"/>
    <col min="13065" max="13065" width="7.7109375" style="68" customWidth="1"/>
    <col min="13066" max="13066" width="8.85546875" style="68" customWidth="1"/>
    <col min="13067" max="13069" width="7.7109375" style="68" customWidth="1"/>
    <col min="13070" max="13070" width="25.7109375" style="68" customWidth="1"/>
    <col min="13071" max="13312" width="9.140625" style="68"/>
    <col min="13313" max="13313" width="25.7109375" style="68" customWidth="1"/>
    <col min="13314" max="13314" width="8.42578125" style="68" customWidth="1"/>
    <col min="13315" max="13315" width="8.140625" style="68" customWidth="1"/>
    <col min="13316" max="13317" width="7.7109375" style="68" customWidth="1"/>
    <col min="13318" max="13318" width="8.85546875" style="68" customWidth="1"/>
    <col min="13319" max="13320" width="8.42578125" style="68" bestFit="1" customWidth="1"/>
    <col min="13321" max="13321" width="7.7109375" style="68" customWidth="1"/>
    <col min="13322" max="13322" width="8.85546875" style="68" customWidth="1"/>
    <col min="13323" max="13325" width="7.7109375" style="68" customWidth="1"/>
    <col min="13326" max="13326" width="25.7109375" style="68" customWidth="1"/>
    <col min="13327" max="13568" width="9.140625" style="68"/>
    <col min="13569" max="13569" width="25.7109375" style="68" customWidth="1"/>
    <col min="13570" max="13570" width="8.42578125" style="68" customWidth="1"/>
    <col min="13571" max="13571" width="8.140625" style="68" customWidth="1"/>
    <col min="13572" max="13573" width="7.7109375" style="68" customWidth="1"/>
    <col min="13574" max="13574" width="8.85546875" style="68" customWidth="1"/>
    <col min="13575" max="13576" width="8.42578125" style="68" bestFit="1" customWidth="1"/>
    <col min="13577" max="13577" width="7.7109375" style="68" customWidth="1"/>
    <col min="13578" max="13578" width="8.85546875" style="68" customWidth="1"/>
    <col min="13579" max="13581" width="7.7109375" style="68" customWidth="1"/>
    <col min="13582" max="13582" width="25.7109375" style="68" customWidth="1"/>
    <col min="13583" max="13824" width="9.140625" style="68"/>
    <col min="13825" max="13825" width="25.7109375" style="68" customWidth="1"/>
    <col min="13826" max="13826" width="8.42578125" style="68" customWidth="1"/>
    <col min="13827" max="13827" width="8.140625" style="68" customWidth="1"/>
    <col min="13828" max="13829" width="7.7109375" style="68" customWidth="1"/>
    <col min="13830" max="13830" width="8.85546875" style="68" customWidth="1"/>
    <col min="13831" max="13832" width="8.42578125" style="68" bestFit="1" customWidth="1"/>
    <col min="13833" max="13833" width="7.7109375" style="68" customWidth="1"/>
    <col min="13834" max="13834" width="8.85546875" style="68" customWidth="1"/>
    <col min="13835" max="13837" width="7.7109375" style="68" customWidth="1"/>
    <col min="13838" max="13838" width="25.7109375" style="68" customWidth="1"/>
    <col min="13839" max="14080" width="9.140625" style="68"/>
    <col min="14081" max="14081" width="25.7109375" style="68" customWidth="1"/>
    <col min="14082" max="14082" width="8.42578125" style="68" customWidth="1"/>
    <col min="14083" max="14083" width="8.140625" style="68" customWidth="1"/>
    <col min="14084" max="14085" width="7.7109375" style="68" customWidth="1"/>
    <col min="14086" max="14086" width="8.85546875" style="68" customWidth="1"/>
    <col min="14087" max="14088" width="8.42578125" style="68" bestFit="1" customWidth="1"/>
    <col min="14089" max="14089" width="7.7109375" style="68" customWidth="1"/>
    <col min="14090" max="14090" width="8.85546875" style="68" customWidth="1"/>
    <col min="14091" max="14093" width="7.7109375" style="68" customWidth="1"/>
    <col min="14094" max="14094" width="25.7109375" style="68" customWidth="1"/>
    <col min="14095" max="14336" width="9.140625" style="68"/>
    <col min="14337" max="14337" width="25.7109375" style="68" customWidth="1"/>
    <col min="14338" max="14338" width="8.42578125" style="68" customWidth="1"/>
    <col min="14339" max="14339" width="8.140625" style="68" customWidth="1"/>
    <col min="14340" max="14341" width="7.7109375" style="68" customWidth="1"/>
    <col min="14342" max="14342" width="8.85546875" style="68" customWidth="1"/>
    <col min="14343" max="14344" width="8.42578125" style="68" bestFit="1" customWidth="1"/>
    <col min="14345" max="14345" width="7.7109375" style="68" customWidth="1"/>
    <col min="14346" max="14346" width="8.85546875" style="68" customWidth="1"/>
    <col min="14347" max="14349" width="7.7109375" style="68" customWidth="1"/>
    <col min="14350" max="14350" width="25.7109375" style="68" customWidth="1"/>
    <col min="14351" max="14592" width="9.140625" style="68"/>
    <col min="14593" max="14593" width="25.7109375" style="68" customWidth="1"/>
    <col min="14594" max="14594" width="8.42578125" style="68" customWidth="1"/>
    <col min="14595" max="14595" width="8.140625" style="68" customWidth="1"/>
    <col min="14596" max="14597" width="7.7109375" style="68" customWidth="1"/>
    <col min="14598" max="14598" width="8.85546875" style="68" customWidth="1"/>
    <col min="14599" max="14600" width="8.42578125" style="68" bestFit="1" customWidth="1"/>
    <col min="14601" max="14601" width="7.7109375" style="68" customWidth="1"/>
    <col min="14602" max="14602" width="8.85546875" style="68" customWidth="1"/>
    <col min="14603" max="14605" width="7.7109375" style="68" customWidth="1"/>
    <col min="14606" max="14606" width="25.7109375" style="68" customWidth="1"/>
    <col min="14607" max="14848" width="9.140625" style="68"/>
    <col min="14849" max="14849" width="25.7109375" style="68" customWidth="1"/>
    <col min="14850" max="14850" width="8.42578125" style="68" customWidth="1"/>
    <col min="14851" max="14851" width="8.140625" style="68" customWidth="1"/>
    <col min="14852" max="14853" width="7.7109375" style="68" customWidth="1"/>
    <col min="14854" max="14854" width="8.85546875" style="68" customWidth="1"/>
    <col min="14855" max="14856" width="8.42578125" style="68" bestFit="1" customWidth="1"/>
    <col min="14857" max="14857" width="7.7109375" style="68" customWidth="1"/>
    <col min="14858" max="14858" width="8.85546875" style="68" customWidth="1"/>
    <col min="14859" max="14861" width="7.7109375" style="68" customWidth="1"/>
    <col min="14862" max="14862" width="25.7109375" style="68" customWidth="1"/>
    <col min="14863" max="15104" width="9.140625" style="68"/>
    <col min="15105" max="15105" width="25.7109375" style="68" customWidth="1"/>
    <col min="15106" max="15106" width="8.42578125" style="68" customWidth="1"/>
    <col min="15107" max="15107" width="8.140625" style="68" customWidth="1"/>
    <col min="15108" max="15109" width="7.7109375" style="68" customWidth="1"/>
    <col min="15110" max="15110" width="8.85546875" style="68" customWidth="1"/>
    <col min="15111" max="15112" width="8.42578125" style="68" bestFit="1" customWidth="1"/>
    <col min="15113" max="15113" width="7.7109375" style="68" customWidth="1"/>
    <col min="15114" max="15114" width="8.85546875" style="68" customWidth="1"/>
    <col min="15115" max="15117" width="7.7109375" style="68" customWidth="1"/>
    <col min="15118" max="15118" width="25.7109375" style="68" customWidth="1"/>
    <col min="15119" max="15360" width="9.140625" style="68"/>
    <col min="15361" max="15361" width="25.7109375" style="68" customWidth="1"/>
    <col min="15362" max="15362" width="8.42578125" style="68" customWidth="1"/>
    <col min="15363" max="15363" width="8.140625" style="68" customWidth="1"/>
    <col min="15364" max="15365" width="7.7109375" style="68" customWidth="1"/>
    <col min="15366" max="15366" width="8.85546875" style="68" customWidth="1"/>
    <col min="15367" max="15368" width="8.42578125" style="68" bestFit="1" customWidth="1"/>
    <col min="15369" max="15369" width="7.7109375" style="68" customWidth="1"/>
    <col min="15370" max="15370" width="8.85546875" style="68" customWidth="1"/>
    <col min="15371" max="15373" width="7.7109375" style="68" customWidth="1"/>
    <col min="15374" max="15374" width="25.7109375" style="68" customWidth="1"/>
    <col min="15375" max="15616" width="9.140625" style="68"/>
    <col min="15617" max="15617" width="25.7109375" style="68" customWidth="1"/>
    <col min="15618" max="15618" width="8.42578125" style="68" customWidth="1"/>
    <col min="15619" max="15619" width="8.140625" style="68" customWidth="1"/>
    <col min="15620" max="15621" width="7.7109375" style="68" customWidth="1"/>
    <col min="15622" max="15622" width="8.85546875" style="68" customWidth="1"/>
    <col min="15623" max="15624" width="8.42578125" style="68" bestFit="1" customWidth="1"/>
    <col min="15625" max="15625" width="7.7109375" style="68" customWidth="1"/>
    <col min="15626" max="15626" width="8.85546875" style="68" customWidth="1"/>
    <col min="15627" max="15629" width="7.7109375" style="68" customWidth="1"/>
    <col min="15630" max="15630" width="25.7109375" style="68" customWidth="1"/>
    <col min="15631" max="15872" width="9.140625" style="68"/>
    <col min="15873" max="15873" width="25.7109375" style="68" customWidth="1"/>
    <col min="15874" max="15874" width="8.42578125" style="68" customWidth="1"/>
    <col min="15875" max="15875" width="8.140625" style="68" customWidth="1"/>
    <col min="15876" max="15877" width="7.7109375" style="68" customWidth="1"/>
    <col min="15878" max="15878" width="8.85546875" style="68" customWidth="1"/>
    <col min="15879" max="15880" width="8.42578125" style="68" bestFit="1" customWidth="1"/>
    <col min="15881" max="15881" width="7.7109375" style="68" customWidth="1"/>
    <col min="15882" max="15882" width="8.85546875" style="68" customWidth="1"/>
    <col min="15883" max="15885" width="7.7109375" style="68" customWidth="1"/>
    <col min="15886" max="15886" width="25.7109375" style="68" customWidth="1"/>
    <col min="15887" max="16128" width="9.140625" style="68"/>
    <col min="16129" max="16129" width="25.7109375" style="68" customWidth="1"/>
    <col min="16130" max="16130" width="8.42578125" style="68" customWidth="1"/>
    <col min="16131" max="16131" width="8.140625" style="68" customWidth="1"/>
    <col min="16132" max="16133" width="7.7109375" style="68" customWidth="1"/>
    <col min="16134" max="16134" width="8.85546875" style="68" customWidth="1"/>
    <col min="16135" max="16136" width="8.42578125" style="68" bestFit="1" customWidth="1"/>
    <col min="16137" max="16137" width="7.7109375" style="68" customWidth="1"/>
    <col min="16138" max="16138" width="8.85546875" style="68" customWidth="1"/>
    <col min="16139" max="16141" width="7.7109375" style="68" customWidth="1"/>
    <col min="16142" max="16142" width="25.7109375" style="68" customWidth="1"/>
    <col min="16143" max="16384" width="9.140625" style="68"/>
  </cols>
  <sheetData>
    <row r="1" spans="1:14" ht="19.5" customHeight="1" x14ac:dyDescent="0.2">
      <c r="A1" s="630" t="s">
        <v>370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ht="15.75" x14ac:dyDescent="0.2">
      <c r="A2" s="632" t="s">
        <v>371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14" ht="15.75" x14ac:dyDescent="0.2">
      <c r="A3" s="632" t="s">
        <v>380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1.75" customHeight="1" x14ac:dyDescent="0.2">
      <c r="A4" s="467" t="s">
        <v>107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4" t="s">
        <v>28</v>
      </c>
    </row>
    <row r="5" spans="1:14" ht="30" customHeight="1" thickBot="1" x14ac:dyDescent="0.25">
      <c r="A5" s="676" t="s">
        <v>349</v>
      </c>
      <c r="B5" s="688" t="s">
        <v>276</v>
      </c>
      <c r="C5" s="689"/>
      <c r="D5" s="689"/>
      <c r="E5" s="690"/>
      <c r="F5" s="687" t="s">
        <v>216</v>
      </c>
      <c r="G5" s="685"/>
      <c r="H5" s="685"/>
      <c r="I5" s="685"/>
      <c r="J5" s="685" t="s">
        <v>217</v>
      </c>
      <c r="K5" s="685"/>
      <c r="L5" s="685"/>
      <c r="M5" s="686"/>
      <c r="N5" s="680" t="s">
        <v>318</v>
      </c>
    </row>
    <row r="6" spans="1:14" ht="30" customHeight="1" x14ac:dyDescent="0.2">
      <c r="A6" s="683"/>
      <c r="B6" s="97" t="s">
        <v>284</v>
      </c>
      <c r="C6" s="104" t="s">
        <v>273</v>
      </c>
      <c r="D6" s="97" t="s">
        <v>214</v>
      </c>
      <c r="E6" s="97" t="s">
        <v>215</v>
      </c>
      <c r="F6" s="97" t="s">
        <v>284</v>
      </c>
      <c r="G6" s="104" t="s">
        <v>273</v>
      </c>
      <c r="H6" s="97" t="s">
        <v>214</v>
      </c>
      <c r="I6" s="97" t="s">
        <v>215</v>
      </c>
      <c r="J6" s="97" t="s">
        <v>284</v>
      </c>
      <c r="K6" s="104" t="s">
        <v>273</v>
      </c>
      <c r="L6" s="97" t="s">
        <v>214</v>
      </c>
      <c r="M6" s="97" t="s">
        <v>215</v>
      </c>
      <c r="N6" s="684"/>
    </row>
    <row r="7" spans="1:14" ht="24.95" customHeight="1" thickBot="1" x14ac:dyDescent="0.25">
      <c r="A7" s="48">
        <v>2002</v>
      </c>
      <c r="B7" s="218">
        <v>105.71238791099302</v>
      </c>
      <c r="C7" s="210">
        <f>E7+D7</f>
        <v>12388</v>
      </c>
      <c r="D7" s="210">
        <v>6022</v>
      </c>
      <c r="E7" s="210">
        <v>6366</v>
      </c>
      <c r="F7" s="218">
        <v>105.01131587455545</v>
      </c>
      <c r="G7" s="210">
        <f>I7+H7</f>
        <v>6341</v>
      </c>
      <c r="H7" s="211">
        <v>3093</v>
      </c>
      <c r="I7" s="211">
        <v>3248</v>
      </c>
      <c r="J7" s="218">
        <v>106.45271423694093</v>
      </c>
      <c r="K7" s="210">
        <f>M7+L7</f>
        <v>6047</v>
      </c>
      <c r="L7" s="211">
        <v>2929</v>
      </c>
      <c r="M7" s="211">
        <v>3118</v>
      </c>
      <c r="N7" s="179">
        <v>2002</v>
      </c>
    </row>
    <row r="8" spans="1:14" ht="24.95" customHeight="1" thickBot="1" x14ac:dyDescent="0.25">
      <c r="A8" s="49">
        <v>2003</v>
      </c>
      <c r="B8" s="219">
        <v>104.52190296749882</v>
      </c>
      <c r="C8" s="212">
        <f t="shared" ref="C8:C16" si="0">E8+D8</f>
        <v>13026</v>
      </c>
      <c r="D8" s="212">
        <v>6369</v>
      </c>
      <c r="E8" s="212">
        <v>6657</v>
      </c>
      <c r="F8" s="219">
        <v>105.44675642594858</v>
      </c>
      <c r="G8" s="212">
        <f t="shared" ref="G8:G15" si="1">I8+H8</f>
        <v>6714</v>
      </c>
      <c r="H8" s="213">
        <v>3268</v>
      </c>
      <c r="I8" s="213">
        <v>3446</v>
      </c>
      <c r="J8" s="219">
        <v>103.54724282489521</v>
      </c>
      <c r="K8" s="212">
        <f t="shared" ref="K8:K15" si="2">M8+L8</f>
        <v>6312</v>
      </c>
      <c r="L8" s="213">
        <v>3101</v>
      </c>
      <c r="M8" s="213">
        <v>3211</v>
      </c>
      <c r="N8" s="180">
        <v>2003</v>
      </c>
    </row>
    <row r="9" spans="1:14" ht="24.95" customHeight="1" thickBot="1" x14ac:dyDescent="0.25">
      <c r="A9" s="50">
        <v>2004</v>
      </c>
      <c r="B9" s="221">
        <v>106.76832114516881</v>
      </c>
      <c r="C9" s="214">
        <f t="shared" si="0"/>
        <v>13289</v>
      </c>
      <c r="D9" s="214">
        <v>6427</v>
      </c>
      <c r="E9" s="214">
        <v>6862</v>
      </c>
      <c r="F9" s="221">
        <v>106.70545009185548</v>
      </c>
      <c r="G9" s="214">
        <f t="shared" si="1"/>
        <v>6751</v>
      </c>
      <c r="H9" s="215">
        <v>3266</v>
      </c>
      <c r="I9" s="215">
        <v>3485</v>
      </c>
      <c r="J9" s="221">
        <v>106.83328060740271</v>
      </c>
      <c r="K9" s="214">
        <f t="shared" si="2"/>
        <v>6538</v>
      </c>
      <c r="L9" s="215">
        <v>3161</v>
      </c>
      <c r="M9" s="215">
        <v>3377</v>
      </c>
      <c r="N9" s="181">
        <v>2004</v>
      </c>
    </row>
    <row r="10" spans="1:14" ht="24.95" customHeight="1" thickBot="1" x14ac:dyDescent="0.25">
      <c r="A10" s="49">
        <v>2005</v>
      </c>
      <c r="B10" s="219">
        <v>104.54063871651277</v>
      </c>
      <c r="C10" s="212">
        <f t="shared" si="0"/>
        <v>13514</v>
      </c>
      <c r="D10" s="212">
        <v>6607</v>
      </c>
      <c r="E10" s="212">
        <v>6907</v>
      </c>
      <c r="F10" s="219">
        <v>108.40579710144928</v>
      </c>
      <c r="G10" s="212">
        <f t="shared" si="1"/>
        <v>7190</v>
      </c>
      <c r="H10" s="213">
        <v>3450</v>
      </c>
      <c r="I10" s="213">
        <v>3740</v>
      </c>
      <c r="J10" s="219">
        <v>100.31675641431738</v>
      </c>
      <c r="K10" s="212">
        <f t="shared" si="2"/>
        <v>6324</v>
      </c>
      <c r="L10" s="213">
        <v>3157</v>
      </c>
      <c r="M10" s="213">
        <v>3167</v>
      </c>
      <c r="N10" s="180">
        <v>2005</v>
      </c>
    </row>
    <row r="11" spans="1:14" ht="24.95" customHeight="1" thickBot="1" x14ac:dyDescent="0.25">
      <c r="A11" s="50">
        <v>2006</v>
      </c>
      <c r="B11" s="221">
        <v>103.81690342947338</v>
      </c>
      <c r="C11" s="214">
        <f t="shared" si="0"/>
        <v>14204</v>
      </c>
      <c r="D11" s="214">
        <v>6969</v>
      </c>
      <c r="E11" s="214">
        <v>7235</v>
      </c>
      <c r="F11" s="221">
        <v>103.89575497044599</v>
      </c>
      <c r="G11" s="214">
        <f t="shared" si="1"/>
        <v>7589</v>
      </c>
      <c r="H11" s="215">
        <v>3722</v>
      </c>
      <c r="I11" s="215">
        <v>3867</v>
      </c>
      <c r="J11" s="221">
        <v>103.72651678472435</v>
      </c>
      <c r="K11" s="214">
        <f t="shared" si="2"/>
        <v>6615</v>
      </c>
      <c r="L11" s="215">
        <v>3247</v>
      </c>
      <c r="M11" s="215">
        <v>3368</v>
      </c>
      <c r="N11" s="181">
        <v>2006</v>
      </c>
    </row>
    <row r="12" spans="1:14" ht="24.95" customHeight="1" thickBot="1" x14ac:dyDescent="0.25">
      <c r="A12" s="49">
        <v>2007</v>
      </c>
      <c r="B12" s="219">
        <v>105.62033276562295</v>
      </c>
      <c r="C12" s="212">
        <f t="shared" si="0"/>
        <v>15695</v>
      </c>
      <c r="D12" s="212">
        <v>7633</v>
      </c>
      <c r="E12" s="212">
        <v>8062</v>
      </c>
      <c r="F12" s="219">
        <v>107.20896249391134</v>
      </c>
      <c r="G12" s="212">
        <f t="shared" si="1"/>
        <v>8508</v>
      </c>
      <c r="H12" s="213">
        <v>4106</v>
      </c>
      <c r="I12" s="213">
        <v>4402</v>
      </c>
      <c r="J12" s="219">
        <v>103.77091012191664</v>
      </c>
      <c r="K12" s="212">
        <f t="shared" si="2"/>
        <v>7187</v>
      </c>
      <c r="L12" s="213">
        <v>3527</v>
      </c>
      <c r="M12" s="213">
        <v>3660</v>
      </c>
      <c r="N12" s="180">
        <v>2007</v>
      </c>
    </row>
    <row r="13" spans="1:14" ht="24.95" customHeight="1" thickBot="1" x14ac:dyDescent="0.25">
      <c r="A13" s="50">
        <v>2008</v>
      </c>
      <c r="B13" s="221">
        <v>102.25054541279137</v>
      </c>
      <c r="C13" s="214">
        <f t="shared" si="0"/>
        <v>17614</v>
      </c>
      <c r="D13" s="214">
        <v>8709</v>
      </c>
      <c r="E13" s="214">
        <v>8905</v>
      </c>
      <c r="F13" s="221">
        <v>102.61557177615572</v>
      </c>
      <c r="G13" s="214">
        <f t="shared" si="1"/>
        <v>9993</v>
      </c>
      <c r="H13" s="215">
        <v>4932</v>
      </c>
      <c r="I13" s="215">
        <v>5061</v>
      </c>
      <c r="J13" s="221">
        <v>101.77389462536404</v>
      </c>
      <c r="K13" s="214">
        <f t="shared" si="2"/>
        <v>7621</v>
      </c>
      <c r="L13" s="215">
        <v>3777</v>
      </c>
      <c r="M13" s="215">
        <v>3844</v>
      </c>
      <c r="N13" s="181">
        <v>2008</v>
      </c>
    </row>
    <row r="14" spans="1:14" ht="24.95" customHeight="1" thickBot="1" x14ac:dyDescent="0.25">
      <c r="A14" s="49">
        <v>2009</v>
      </c>
      <c r="B14" s="219">
        <f>E14/D14*100</f>
        <v>104.5674664318732</v>
      </c>
      <c r="C14" s="212">
        <f t="shared" si="0"/>
        <v>18587</v>
      </c>
      <c r="D14" s="212">
        <f t="shared" ref="D14:E15" si="3">L14+H14</f>
        <v>9086</v>
      </c>
      <c r="E14" s="212">
        <f t="shared" si="3"/>
        <v>9501</v>
      </c>
      <c r="F14" s="219">
        <f>I14/H14*100</f>
        <v>105.17817371937639</v>
      </c>
      <c r="G14" s="212">
        <f t="shared" si="1"/>
        <v>11055</v>
      </c>
      <c r="H14" s="213">
        <v>5388</v>
      </c>
      <c r="I14" s="213">
        <v>5667</v>
      </c>
      <c r="J14" s="219">
        <f>M14/L14*100</f>
        <v>103.67766360194699</v>
      </c>
      <c r="K14" s="212">
        <f t="shared" si="2"/>
        <v>7532</v>
      </c>
      <c r="L14" s="213">
        <v>3698</v>
      </c>
      <c r="M14" s="213">
        <v>3834</v>
      </c>
      <c r="N14" s="180">
        <v>2009</v>
      </c>
    </row>
    <row r="15" spans="1:14" ht="24.95" customHeight="1" thickBot="1" x14ac:dyDescent="0.25">
      <c r="A15" s="50">
        <v>2010</v>
      </c>
      <c r="B15" s="221">
        <f t="shared" ref="B15:B17" si="4">E15/D15*100</f>
        <v>103.58520062532568</v>
      </c>
      <c r="C15" s="214">
        <f t="shared" si="0"/>
        <v>19534</v>
      </c>
      <c r="D15" s="214">
        <f t="shared" si="3"/>
        <v>9595</v>
      </c>
      <c r="E15" s="214">
        <f t="shared" si="3"/>
        <v>9939</v>
      </c>
      <c r="F15" s="221">
        <f t="shared" ref="F15" si="5">I15/H15*100</f>
        <v>107.19563687543983</v>
      </c>
      <c r="G15" s="214">
        <f t="shared" si="1"/>
        <v>11777</v>
      </c>
      <c r="H15" s="215">
        <v>5684</v>
      </c>
      <c r="I15" s="215">
        <v>6093</v>
      </c>
      <c r="J15" s="221">
        <f t="shared" ref="J15" si="6">M15/L15*100</f>
        <v>98.338020966504729</v>
      </c>
      <c r="K15" s="214">
        <f t="shared" si="2"/>
        <v>7757</v>
      </c>
      <c r="L15" s="215">
        <v>3911</v>
      </c>
      <c r="M15" s="215">
        <v>3846</v>
      </c>
      <c r="N15" s="181">
        <v>2010</v>
      </c>
    </row>
    <row r="16" spans="1:14" ht="24.95" customHeight="1" thickBot="1" x14ac:dyDescent="0.25">
      <c r="A16" s="51">
        <v>2011</v>
      </c>
      <c r="B16" s="223">
        <f t="shared" si="4"/>
        <v>103.62176977290525</v>
      </c>
      <c r="C16" s="216">
        <f t="shared" si="0"/>
        <v>20802</v>
      </c>
      <c r="D16" s="216">
        <f t="shared" ref="D16" si="7">L16+H16</f>
        <v>10216</v>
      </c>
      <c r="E16" s="216">
        <f t="shared" ref="E16" si="8">M16+I16</f>
        <v>10586</v>
      </c>
      <c r="F16" s="223">
        <f t="shared" ref="F16:F17" si="9">I16/H16*100</f>
        <v>104.69851213782302</v>
      </c>
      <c r="G16" s="216">
        <f t="shared" ref="G16:G17" si="10">I16+H16</f>
        <v>13070</v>
      </c>
      <c r="H16" s="217">
        <v>6385</v>
      </c>
      <c r="I16" s="217">
        <v>6685</v>
      </c>
      <c r="J16" s="223">
        <f t="shared" ref="J16:J17" si="11">M16/L16*100</f>
        <v>101.82719916470894</v>
      </c>
      <c r="K16" s="216">
        <f t="shared" ref="K16:K17" si="12">M16+L16</f>
        <v>7732</v>
      </c>
      <c r="L16" s="217">
        <v>3831</v>
      </c>
      <c r="M16" s="217">
        <v>3901</v>
      </c>
      <c r="N16" s="182">
        <v>2011</v>
      </c>
    </row>
    <row r="17" spans="1:14" ht="24.95" customHeight="1" x14ac:dyDescent="0.2">
      <c r="A17" s="297">
        <v>2012</v>
      </c>
      <c r="B17" s="300">
        <f t="shared" si="4"/>
        <v>103.38934776416974</v>
      </c>
      <c r="C17" s="298">
        <f>E17+D17</f>
        <v>21423</v>
      </c>
      <c r="D17" s="298">
        <f>L17+H17</f>
        <v>10533</v>
      </c>
      <c r="E17" s="298">
        <f>M17+I17</f>
        <v>10890</v>
      </c>
      <c r="F17" s="300">
        <f t="shared" si="9"/>
        <v>103.74158467115484</v>
      </c>
      <c r="G17" s="298">
        <f t="shared" si="10"/>
        <v>15737</v>
      </c>
      <c r="H17" s="299">
        <v>7724</v>
      </c>
      <c r="I17" s="299">
        <v>8013</v>
      </c>
      <c r="J17" s="300">
        <f t="shared" si="11"/>
        <v>102.42079031683873</v>
      </c>
      <c r="K17" s="298">
        <f t="shared" si="12"/>
        <v>5686</v>
      </c>
      <c r="L17" s="299">
        <v>2809</v>
      </c>
      <c r="M17" s="299">
        <v>2877</v>
      </c>
      <c r="N17" s="270">
        <v>2012</v>
      </c>
    </row>
    <row r="18" spans="1:14" x14ac:dyDescent="0.2">
      <c r="A18" s="692" t="s">
        <v>372</v>
      </c>
      <c r="B18" s="692"/>
      <c r="C18" s="692"/>
      <c r="L18" s="691" t="s">
        <v>369</v>
      </c>
      <c r="M18" s="691"/>
      <c r="N18" s="691"/>
    </row>
    <row r="19" spans="1:14" x14ac:dyDescent="0.2">
      <c r="B19" s="17"/>
      <c r="C19" s="18"/>
      <c r="D19" s="18"/>
      <c r="E19" s="18"/>
      <c r="F19" s="682"/>
      <c r="G19" s="682"/>
      <c r="H19" s="682"/>
      <c r="I19" s="682"/>
      <c r="J19" s="682"/>
      <c r="K19" s="682"/>
      <c r="L19" s="682"/>
      <c r="M19" s="18"/>
    </row>
    <row r="20" spans="1:14" ht="12.75" x14ac:dyDescent="0.2">
      <c r="A20" s="68"/>
      <c r="B20" s="68"/>
      <c r="C20" s="68"/>
      <c r="D20" s="68"/>
      <c r="E20" s="68"/>
      <c r="F20" s="682"/>
      <c r="G20" s="682"/>
      <c r="H20" s="682"/>
      <c r="I20" s="682"/>
      <c r="J20" s="682"/>
      <c r="K20" s="682"/>
      <c r="L20" s="682"/>
      <c r="M20" s="68"/>
      <c r="N20" s="68"/>
    </row>
    <row r="21" spans="1:14" ht="12.75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2.75" x14ac:dyDescent="0.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2.75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2.75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2.75" x14ac:dyDescent="0.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2.75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12.75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2.75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2.75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2.75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ht="12.75" x14ac:dyDescent="0.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</sheetData>
  <mergeCells count="11">
    <mergeCell ref="F19:L20"/>
    <mergeCell ref="A1:N1"/>
    <mergeCell ref="A2:N2"/>
    <mergeCell ref="A3:N3"/>
    <mergeCell ref="A5:A6"/>
    <mergeCell ref="N5:N6"/>
    <mergeCell ref="J5:M5"/>
    <mergeCell ref="F5:I5"/>
    <mergeCell ref="B5:E5"/>
    <mergeCell ref="L18:N18"/>
    <mergeCell ref="A18:C18"/>
  </mergeCells>
  <printOptions horizontalCentered="1" verticalCentered="1"/>
  <pageMargins left="0" right="0" top="0.39370078740157483" bottom="0.19685039370078741" header="0" footer="0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21.140625" style="2" customWidth="1"/>
    <col min="2" max="2" width="10" style="2" customWidth="1"/>
    <col min="3" max="6" width="8.7109375" style="2" customWidth="1"/>
    <col min="7" max="14" width="8.140625" style="2" customWidth="1"/>
    <col min="15" max="15" width="20.7109375" style="2" customWidth="1"/>
    <col min="16" max="256" width="9.140625" style="1"/>
    <col min="257" max="257" width="22.5703125" style="1" customWidth="1"/>
    <col min="258" max="258" width="8.140625" style="1" customWidth="1"/>
    <col min="259" max="263" width="7.7109375" style="1" customWidth="1"/>
    <col min="264" max="264" width="8.42578125" style="1" bestFit="1" customWidth="1"/>
    <col min="265" max="266" width="7.7109375" style="1" customWidth="1"/>
    <col min="267" max="267" width="9" style="1" bestFit="1" customWidth="1"/>
    <col min="268" max="270" width="7.7109375" style="1" customWidth="1"/>
    <col min="271" max="271" width="23" style="1" customWidth="1"/>
    <col min="272" max="512" width="9.140625" style="1"/>
    <col min="513" max="513" width="22.5703125" style="1" customWidth="1"/>
    <col min="514" max="514" width="8.140625" style="1" customWidth="1"/>
    <col min="515" max="519" width="7.7109375" style="1" customWidth="1"/>
    <col min="520" max="520" width="8.42578125" style="1" bestFit="1" customWidth="1"/>
    <col min="521" max="522" width="7.7109375" style="1" customWidth="1"/>
    <col min="523" max="523" width="9" style="1" bestFit="1" customWidth="1"/>
    <col min="524" max="526" width="7.7109375" style="1" customWidth="1"/>
    <col min="527" max="527" width="23" style="1" customWidth="1"/>
    <col min="528" max="768" width="9.140625" style="1"/>
    <col min="769" max="769" width="22.5703125" style="1" customWidth="1"/>
    <col min="770" max="770" width="8.140625" style="1" customWidth="1"/>
    <col min="771" max="775" width="7.7109375" style="1" customWidth="1"/>
    <col min="776" max="776" width="8.42578125" style="1" bestFit="1" customWidth="1"/>
    <col min="777" max="778" width="7.7109375" style="1" customWidth="1"/>
    <col min="779" max="779" width="9" style="1" bestFit="1" customWidth="1"/>
    <col min="780" max="782" width="7.7109375" style="1" customWidth="1"/>
    <col min="783" max="783" width="23" style="1" customWidth="1"/>
    <col min="784" max="1024" width="9.140625" style="1"/>
    <col min="1025" max="1025" width="22.5703125" style="1" customWidth="1"/>
    <col min="1026" max="1026" width="8.140625" style="1" customWidth="1"/>
    <col min="1027" max="1031" width="7.7109375" style="1" customWidth="1"/>
    <col min="1032" max="1032" width="8.42578125" style="1" bestFit="1" customWidth="1"/>
    <col min="1033" max="1034" width="7.7109375" style="1" customWidth="1"/>
    <col min="1035" max="1035" width="9" style="1" bestFit="1" customWidth="1"/>
    <col min="1036" max="1038" width="7.7109375" style="1" customWidth="1"/>
    <col min="1039" max="1039" width="23" style="1" customWidth="1"/>
    <col min="1040" max="1280" width="9.140625" style="1"/>
    <col min="1281" max="1281" width="22.5703125" style="1" customWidth="1"/>
    <col min="1282" max="1282" width="8.140625" style="1" customWidth="1"/>
    <col min="1283" max="1287" width="7.7109375" style="1" customWidth="1"/>
    <col min="1288" max="1288" width="8.42578125" style="1" bestFit="1" customWidth="1"/>
    <col min="1289" max="1290" width="7.7109375" style="1" customWidth="1"/>
    <col min="1291" max="1291" width="9" style="1" bestFit="1" customWidth="1"/>
    <col min="1292" max="1294" width="7.7109375" style="1" customWidth="1"/>
    <col min="1295" max="1295" width="23" style="1" customWidth="1"/>
    <col min="1296" max="1536" width="9.140625" style="1"/>
    <col min="1537" max="1537" width="22.5703125" style="1" customWidth="1"/>
    <col min="1538" max="1538" width="8.140625" style="1" customWidth="1"/>
    <col min="1539" max="1543" width="7.7109375" style="1" customWidth="1"/>
    <col min="1544" max="1544" width="8.42578125" style="1" bestFit="1" customWidth="1"/>
    <col min="1545" max="1546" width="7.7109375" style="1" customWidth="1"/>
    <col min="1547" max="1547" width="9" style="1" bestFit="1" customWidth="1"/>
    <col min="1548" max="1550" width="7.7109375" style="1" customWidth="1"/>
    <col min="1551" max="1551" width="23" style="1" customWidth="1"/>
    <col min="1552" max="1792" width="9.140625" style="1"/>
    <col min="1793" max="1793" width="22.5703125" style="1" customWidth="1"/>
    <col min="1794" max="1794" width="8.140625" style="1" customWidth="1"/>
    <col min="1795" max="1799" width="7.7109375" style="1" customWidth="1"/>
    <col min="1800" max="1800" width="8.42578125" style="1" bestFit="1" customWidth="1"/>
    <col min="1801" max="1802" width="7.7109375" style="1" customWidth="1"/>
    <col min="1803" max="1803" width="9" style="1" bestFit="1" customWidth="1"/>
    <col min="1804" max="1806" width="7.7109375" style="1" customWidth="1"/>
    <col min="1807" max="1807" width="23" style="1" customWidth="1"/>
    <col min="1808" max="2048" width="9.140625" style="1"/>
    <col min="2049" max="2049" width="22.5703125" style="1" customWidth="1"/>
    <col min="2050" max="2050" width="8.140625" style="1" customWidth="1"/>
    <col min="2051" max="2055" width="7.7109375" style="1" customWidth="1"/>
    <col min="2056" max="2056" width="8.42578125" style="1" bestFit="1" customWidth="1"/>
    <col min="2057" max="2058" width="7.7109375" style="1" customWidth="1"/>
    <col min="2059" max="2059" width="9" style="1" bestFit="1" customWidth="1"/>
    <col min="2060" max="2062" width="7.7109375" style="1" customWidth="1"/>
    <col min="2063" max="2063" width="23" style="1" customWidth="1"/>
    <col min="2064" max="2304" width="9.140625" style="1"/>
    <col min="2305" max="2305" width="22.5703125" style="1" customWidth="1"/>
    <col min="2306" max="2306" width="8.140625" style="1" customWidth="1"/>
    <col min="2307" max="2311" width="7.7109375" style="1" customWidth="1"/>
    <col min="2312" max="2312" width="8.42578125" style="1" bestFit="1" customWidth="1"/>
    <col min="2313" max="2314" width="7.7109375" style="1" customWidth="1"/>
    <col min="2315" max="2315" width="9" style="1" bestFit="1" customWidth="1"/>
    <col min="2316" max="2318" width="7.7109375" style="1" customWidth="1"/>
    <col min="2319" max="2319" width="23" style="1" customWidth="1"/>
    <col min="2320" max="2560" width="9.140625" style="1"/>
    <col min="2561" max="2561" width="22.5703125" style="1" customWidth="1"/>
    <col min="2562" max="2562" width="8.140625" style="1" customWidth="1"/>
    <col min="2563" max="2567" width="7.7109375" style="1" customWidth="1"/>
    <col min="2568" max="2568" width="8.42578125" style="1" bestFit="1" customWidth="1"/>
    <col min="2569" max="2570" width="7.7109375" style="1" customWidth="1"/>
    <col min="2571" max="2571" width="9" style="1" bestFit="1" customWidth="1"/>
    <col min="2572" max="2574" width="7.7109375" style="1" customWidth="1"/>
    <col min="2575" max="2575" width="23" style="1" customWidth="1"/>
    <col min="2576" max="2816" width="9.140625" style="1"/>
    <col min="2817" max="2817" width="22.5703125" style="1" customWidth="1"/>
    <col min="2818" max="2818" width="8.140625" style="1" customWidth="1"/>
    <col min="2819" max="2823" width="7.7109375" style="1" customWidth="1"/>
    <col min="2824" max="2824" width="8.42578125" style="1" bestFit="1" customWidth="1"/>
    <col min="2825" max="2826" width="7.7109375" style="1" customWidth="1"/>
    <col min="2827" max="2827" width="9" style="1" bestFit="1" customWidth="1"/>
    <col min="2828" max="2830" width="7.7109375" style="1" customWidth="1"/>
    <col min="2831" max="2831" width="23" style="1" customWidth="1"/>
    <col min="2832" max="3072" width="9.140625" style="1"/>
    <col min="3073" max="3073" width="22.5703125" style="1" customWidth="1"/>
    <col min="3074" max="3074" width="8.140625" style="1" customWidth="1"/>
    <col min="3075" max="3079" width="7.7109375" style="1" customWidth="1"/>
    <col min="3080" max="3080" width="8.42578125" style="1" bestFit="1" customWidth="1"/>
    <col min="3081" max="3082" width="7.7109375" style="1" customWidth="1"/>
    <col min="3083" max="3083" width="9" style="1" bestFit="1" customWidth="1"/>
    <col min="3084" max="3086" width="7.7109375" style="1" customWidth="1"/>
    <col min="3087" max="3087" width="23" style="1" customWidth="1"/>
    <col min="3088" max="3328" width="9.140625" style="1"/>
    <col min="3329" max="3329" width="22.5703125" style="1" customWidth="1"/>
    <col min="3330" max="3330" width="8.140625" style="1" customWidth="1"/>
    <col min="3331" max="3335" width="7.7109375" style="1" customWidth="1"/>
    <col min="3336" max="3336" width="8.42578125" style="1" bestFit="1" customWidth="1"/>
    <col min="3337" max="3338" width="7.7109375" style="1" customWidth="1"/>
    <col min="3339" max="3339" width="9" style="1" bestFit="1" customWidth="1"/>
    <col min="3340" max="3342" width="7.7109375" style="1" customWidth="1"/>
    <col min="3343" max="3343" width="23" style="1" customWidth="1"/>
    <col min="3344" max="3584" width="9.140625" style="1"/>
    <col min="3585" max="3585" width="22.5703125" style="1" customWidth="1"/>
    <col min="3586" max="3586" width="8.140625" style="1" customWidth="1"/>
    <col min="3587" max="3591" width="7.7109375" style="1" customWidth="1"/>
    <col min="3592" max="3592" width="8.42578125" style="1" bestFit="1" customWidth="1"/>
    <col min="3593" max="3594" width="7.7109375" style="1" customWidth="1"/>
    <col min="3595" max="3595" width="9" style="1" bestFit="1" customWidth="1"/>
    <col min="3596" max="3598" width="7.7109375" style="1" customWidth="1"/>
    <col min="3599" max="3599" width="23" style="1" customWidth="1"/>
    <col min="3600" max="3840" width="9.140625" style="1"/>
    <col min="3841" max="3841" width="22.5703125" style="1" customWidth="1"/>
    <col min="3842" max="3842" width="8.140625" style="1" customWidth="1"/>
    <col min="3843" max="3847" width="7.7109375" style="1" customWidth="1"/>
    <col min="3848" max="3848" width="8.42578125" style="1" bestFit="1" customWidth="1"/>
    <col min="3849" max="3850" width="7.7109375" style="1" customWidth="1"/>
    <col min="3851" max="3851" width="9" style="1" bestFit="1" customWidth="1"/>
    <col min="3852" max="3854" width="7.7109375" style="1" customWidth="1"/>
    <col min="3855" max="3855" width="23" style="1" customWidth="1"/>
    <col min="3856" max="4096" width="9.140625" style="1"/>
    <col min="4097" max="4097" width="22.5703125" style="1" customWidth="1"/>
    <col min="4098" max="4098" width="8.140625" style="1" customWidth="1"/>
    <col min="4099" max="4103" width="7.7109375" style="1" customWidth="1"/>
    <col min="4104" max="4104" width="8.42578125" style="1" bestFit="1" customWidth="1"/>
    <col min="4105" max="4106" width="7.7109375" style="1" customWidth="1"/>
    <col min="4107" max="4107" width="9" style="1" bestFit="1" customWidth="1"/>
    <col min="4108" max="4110" width="7.7109375" style="1" customWidth="1"/>
    <col min="4111" max="4111" width="23" style="1" customWidth="1"/>
    <col min="4112" max="4352" width="9.140625" style="1"/>
    <col min="4353" max="4353" width="22.5703125" style="1" customWidth="1"/>
    <col min="4354" max="4354" width="8.140625" style="1" customWidth="1"/>
    <col min="4355" max="4359" width="7.7109375" style="1" customWidth="1"/>
    <col min="4360" max="4360" width="8.42578125" style="1" bestFit="1" customWidth="1"/>
    <col min="4361" max="4362" width="7.7109375" style="1" customWidth="1"/>
    <col min="4363" max="4363" width="9" style="1" bestFit="1" customWidth="1"/>
    <col min="4364" max="4366" width="7.7109375" style="1" customWidth="1"/>
    <col min="4367" max="4367" width="23" style="1" customWidth="1"/>
    <col min="4368" max="4608" width="9.140625" style="1"/>
    <col min="4609" max="4609" width="22.5703125" style="1" customWidth="1"/>
    <col min="4610" max="4610" width="8.140625" style="1" customWidth="1"/>
    <col min="4611" max="4615" width="7.7109375" style="1" customWidth="1"/>
    <col min="4616" max="4616" width="8.42578125" style="1" bestFit="1" customWidth="1"/>
    <col min="4617" max="4618" width="7.7109375" style="1" customWidth="1"/>
    <col min="4619" max="4619" width="9" style="1" bestFit="1" customWidth="1"/>
    <col min="4620" max="4622" width="7.7109375" style="1" customWidth="1"/>
    <col min="4623" max="4623" width="23" style="1" customWidth="1"/>
    <col min="4624" max="4864" width="9.140625" style="1"/>
    <col min="4865" max="4865" width="22.5703125" style="1" customWidth="1"/>
    <col min="4866" max="4866" width="8.140625" style="1" customWidth="1"/>
    <col min="4867" max="4871" width="7.7109375" style="1" customWidth="1"/>
    <col min="4872" max="4872" width="8.42578125" style="1" bestFit="1" customWidth="1"/>
    <col min="4873" max="4874" width="7.7109375" style="1" customWidth="1"/>
    <col min="4875" max="4875" width="9" style="1" bestFit="1" customWidth="1"/>
    <col min="4876" max="4878" width="7.7109375" style="1" customWidth="1"/>
    <col min="4879" max="4879" width="23" style="1" customWidth="1"/>
    <col min="4880" max="5120" width="9.140625" style="1"/>
    <col min="5121" max="5121" width="22.5703125" style="1" customWidth="1"/>
    <col min="5122" max="5122" width="8.140625" style="1" customWidth="1"/>
    <col min="5123" max="5127" width="7.7109375" style="1" customWidth="1"/>
    <col min="5128" max="5128" width="8.42578125" style="1" bestFit="1" customWidth="1"/>
    <col min="5129" max="5130" width="7.7109375" style="1" customWidth="1"/>
    <col min="5131" max="5131" width="9" style="1" bestFit="1" customWidth="1"/>
    <col min="5132" max="5134" width="7.7109375" style="1" customWidth="1"/>
    <col min="5135" max="5135" width="23" style="1" customWidth="1"/>
    <col min="5136" max="5376" width="9.140625" style="1"/>
    <col min="5377" max="5377" width="22.5703125" style="1" customWidth="1"/>
    <col min="5378" max="5378" width="8.140625" style="1" customWidth="1"/>
    <col min="5379" max="5383" width="7.7109375" style="1" customWidth="1"/>
    <col min="5384" max="5384" width="8.42578125" style="1" bestFit="1" customWidth="1"/>
    <col min="5385" max="5386" width="7.7109375" style="1" customWidth="1"/>
    <col min="5387" max="5387" width="9" style="1" bestFit="1" customWidth="1"/>
    <col min="5388" max="5390" width="7.7109375" style="1" customWidth="1"/>
    <col min="5391" max="5391" width="23" style="1" customWidth="1"/>
    <col min="5392" max="5632" width="9.140625" style="1"/>
    <col min="5633" max="5633" width="22.5703125" style="1" customWidth="1"/>
    <col min="5634" max="5634" width="8.140625" style="1" customWidth="1"/>
    <col min="5635" max="5639" width="7.7109375" style="1" customWidth="1"/>
    <col min="5640" max="5640" width="8.42578125" style="1" bestFit="1" customWidth="1"/>
    <col min="5641" max="5642" width="7.7109375" style="1" customWidth="1"/>
    <col min="5643" max="5643" width="9" style="1" bestFit="1" customWidth="1"/>
    <col min="5644" max="5646" width="7.7109375" style="1" customWidth="1"/>
    <col min="5647" max="5647" width="23" style="1" customWidth="1"/>
    <col min="5648" max="5888" width="9.140625" style="1"/>
    <col min="5889" max="5889" width="22.5703125" style="1" customWidth="1"/>
    <col min="5890" max="5890" width="8.140625" style="1" customWidth="1"/>
    <col min="5891" max="5895" width="7.7109375" style="1" customWidth="1"/>
    <col min="5896" max="5896" width="8.42578125" style="1" bestFit="1" customWidth="1"/>
    <col min="5897" max="5898" width="7.7109375" style="1" customWidth="1"/>
    <col min="5899" max="5899" width="9" style="1" bestFit="1" customWidth="1"/>
    <col min="5900" max="5902" width="7.7109375" style="1" customWidth="1"/>
    <col min="5903" max="5903" width="23" style="1" customWidth="1"/>
    <col min="5904" max="6144" width="9.140625" style="1"/>
    <col min="6145" max="6145" width="22.5703125" style="1" customWidth="1"/>
    <col min="6146" max="6146" width="8.140625" style="1" customWidth="1"/>
    <col min="6147" max="6151" width="7.7109375" style="1" customWidth="1"/>
    <col min="6152" max="6152" width="8.42578125" style="1" bestFit="1" customWidth="1"/>
    <col min="6153" max="6154" width="7.7109375" style="1" customWidth="1"/>
    <col min="6155" max="6155" width="9" style="1" bestFit="1" customWidth="1"/>
    <col min="6156" max="6158" width="7.7109375" style="1" customWidth="1"/>
    <col min="6159" max="6159" width="23" style="1" customWidth="1"/>
    <col min="6160" max="6400" width="9.140625" style="1"/>
    <col min="6401" max="6401" width="22.5703125" style="1" customWidth="1"/>
    <col min="6402" max="6402" width="8.140625" style="1" customWidth="1"/>
    <col min="6403" max="6407" width="7.7109375" style="1" customWidth="1"/>
    <col min="6408" max="6408" width="8.42578125" style="1" bestFit="1" customWidth="1"/>
    <col min="6409" max="6410" width="7.7109375" style="1" customWidth="1"/>
    <col min="6411" max="6411" width="9" style="1" bestFit="1" customWidth="1"/>
    <col min="6412" max="6414" width="7.7109375" style="1" customWidth="1"/>
    <col min="6415" max="6415" width="23" style="1" customWidth="1"/>
    <col min="6416" max="6656" width="9.140625" style="1"/>
    <col min="6657" max="6657" width="22.5703125" style="1" customWidth="1"/>
    <col min="6658" max="6658" width="8.140625" style="1" customWidth="1"/>
    <col min="6659" max="6663" width="7.7109375" style="1" customWidth="1"/>
    <col min="6664" max="6664" width="8.42578125" style="1" bestFit="1" customWidth="1"/>
    <col min="6665" max="6666" width="7.7109375" style="1" customWidth="1"/>
    <col min="6667" max="6667" width="9" style="1" bestFit="1" customWidth="1"/>
    <col min="6668" max="6670" width="7.7109375" style="1" customWidth="1"/>
    <col min="6671" max="6671" width="23" style="1" customWidth="1"/>
    <col min="6672" max="6912" width="9.140625" style="1"/>
    <col min="6913" max="6913" width="22.5703125" style="1" customWidth="1"/>
    <col min="6914" max="6914" width="8.140625" style="1" customWidth="1"/>
    <col min="6915" max="6919" width="7.7109375" style="1" customWidth="1"/>
    <col min="6920" max="6920" width="8.42578125" style="1" bestFit="1" customWidth="1"/>
    <col min="6921" max="6922" width="7.7109375" style="1" customWidth="1"/>
    <col min="6923" max="6923" width="9" style="1" bestFit="1" customWidth="1"/>
    <col min="6924" max="6926" width="7.7109375" style="1" customWidth="1"/>
    <col min="6927" max="6927" width="23" style="1" customWidth="1"/>
    <col min="6928" max="7168" width="9.140625" style="1"/>
    <col min="7169" max="7169" width="22.5703125" style="1" customWidth="1"/>
    <col min="7170" max="7170" width="8.140625" style="1" customWidth="1"/>
    <col min="7171" max="7175" width="7.7109375" style="1" customWidth="1"/>
    <col min="7176" max="7176" width="8.42578125" style="1" bestFit="1" customWidth="1"/>
    <col min="7177" max="7178" width="7.7109375" style="1" customWidth="1"/>
    <col min="7179" max="7179" width="9" style="1" bestFit="1" customWidth="1"/>
    <col min="7180" max="7182" width="7.7109375" style="1" customWidth="1"/>
    <col min="7183" max="7183" width="23" style="1" customWidth="1"/>
    <col min="7184" max="7424" width="9.140625" style="1"/>
    <col min="7425" max="7425" width="22.5703125" style="1" customWidth="1"/>
    <col min="7426" max="7426" width="8.140625" style="1" customWidth="1"/>
    <col min="7427" max="7431" width="7.7109375" style="1" customWidth="1"/>
    <col min="7432" max="7432" width="8.42578125" style="1" bestFit="1" customWidth="1"/>
    <col min="7433" max="7434" width="7.7109375" style="1" customWidth="1"/>
    <col min="7435" max="7435" width="9" style="1" bestFit="1" customWidth="1"/>
    <col min="7436" max="7438" width="7.7109375" style="1" customWidth="1"/>
    <col min="7439" max="7439" width="23" style="1" customWidth="1"/>
    <col min="7440" max="7680" width="9.140625" style="1"/>
    <col min="7681" max="7681" width="22.5703125" style="1" customWidth="1"/>
    <col min="7682" max="7682" width="8.140625" style="1" customWidth="1"/>
    <col min="7683" max="7687" width="7.7109375" style="1" customWidth="1"/>
    <col min="7688" max="7688" width="8.42578125" style="1" bestFit="1" customWidth="1"/>
    <col min="7689" max="7690" width="7.7109375" style="1" customWidth="1"/>
    <col min="7691" max="7691" width="9" style="1" bestFit="1" customWidth="1"/>
    <col min="7692" max="7694" width="7.7109375" style="1" customWidth="1"/>
    <col min="7695" max="7695" width="23" style="1" customWidth="1"/>
    <col min="7696" max="7936" width="9.140625" style="1"/>
    <col min="7937" max="7937" width="22.5703125" style="1" customWidth="1"/>
    <col min="7938" max="7938" width="8.140625" style="1" customWidth="1"/>
    <col min="7939" max="7943" width="7.7109375" style="1" customWidth="1"/>
    <col min="7944" max="7944" width="8.42578125" style="1" bestFit="1" customWidth="1"/>
    <col min="7945" max="7946" width="7.7109375" style="1" customWidth="1"/>
    <col min="7947" max="7947" width="9" style="1" bestFit="1" customWidth="1"/>
    <col min="7948" max="7950" width="7.7109375" style="1" customWidth="1"/>
    <col min="7951" max="7951" width="23" style="1" customWidth="1"/>
    <col min="7952" max="8192" width="9.140625" style="1"/>
    <col min="8193" max="8193" width="22.5703125" style="1" customWidth="1"/>
    <col min="8194" max="8194" width="8.140625" style="1" customWidth="1"/>
    <col min="8195" max="8199" width="7.7109375" style="1" customWidth="1"/>
    <col min="8200" max="8200" width="8.42578125" style="1" bestFit="1" customWidth="1"/>
    <col min="8201" max="8202" width="7.7109375" style="1" customWidth="1"/>
    <col min="8203" max="8203" width="9" style="1" bestFit="1" customWidth="1"/>
    <col min="8204" max="8206" width="7.7109375" style="1" customWidth="1"/>
    <col min="8207" max="8207" width="23" style="1" customWidth="1"/>
    <col min="8208" max="8448" width="9.140625" style="1"/>
    <col min="8449" max="8449" width="22.5703125" style="1" customWidth="1"/>
    <col min="8450" max="8450" width="8.140625" style="1" customWidth="1"/>
    <col min="8451" max="8455" width="7.7109375" style="1" customWidth="1"/>
    <col min="8456" max="8456" width="8.42578125" style="1" bestFit="1" customWidth="1"/>
    <col min="8457" max="8458" width="7.7109375" style="1" customWidth="1"/>
    <col min="8459" max="8459" width="9" style="1" bestFit="1" customWidth="1"/>
    <col min="8460" max="8462" width="7.7109375" style="1" customWidth="1"/>
    <col min="8463" max="8463" width="23" style="1" customWidth="1"/>
    <col min="8464" max="8704" width="9.140625" style="1"/>
    <col min="8705" max="8705" width="22.5703125" style="1" customWidth="1"/>
    <col min="8706" max="8706" width="8.140625" style="1" customWidth="1"/>
    <col min="8707" max="8711" width="7.7109375" style="1" customWidth="1"/>
    <col min="8712" max="8712" width="8.42578125" style="1" bestFit="1" customWidth="1"/>
    <col min="8713" max="8714" width="7.7109375" style="1" customWidth="1"/>
    <col min="8715" max="8715" width="9" style="1" bestFit="1" customWidth="1"/>
    <col min="8716" max="8718" width="7.7109375" style="1" customWidth="1"/>
    <col min="8719" max="8719" width="23" style="1" customWidth="1"/>
    <col min="8720" max="8960" width="9.140625" style="1"/>
    <col min="8961" max="8961" width="22.5703125" style="1" customWidth="1"/>
    <col min="8962" max="8962" width="8.140625" style="1" customWidth="1"/>
    <col min="8963" max="8967" width="7.7109375" style="1" customWidth="1"/>
    <col min="8968" max="8968" width="8.42578125" style="1" bestFit="1" customWidth="1"/>
    <col min="8969" max="8970" width="7.7109375" style="1" customWidth="1"/>
    <col min="8971" max="8971" width="9" style="1" bestFit="1" customWidth="1"/>
    <col min="8972" max="8974" width="7.7109375" style="1" customWidth="1"/>
    <col min="8975" max="8975" width="23" style="1" customWidth="1"/>
    <col min="8976" max="9216" width="9.140625" style="1"/>
    <col min="9217" max="9217" width="22.5703125" style="1" customWidth="1"/>
    <col min="9218" max="9218" width="8.140625" style="1" customWidth="1"/>
    <col min="9219" max="9223" width="7.7109375" style="1" customWidth="1"/>
    <col min="9224" max="9224" width="8.42578125" style="1" bestFit="1" customWidth="1"/>
    <col min="9225" max="9226" width="7.7109375" style="1" customWidth="1"/>
    <col min="9227" max="9227" width="9" style="1" bestFit="1" customWidth="1"/>
    <col min="9228" max="9230" width="7.7109375" style="1" customWidth="1"/>
    <col min="9231" max="9231" width="23" style="1" customWidth="1"/>
    <col min="9232" max="9472" width="9.140625" style="1"/>
    <col min="9473" max="9473" width="22.5703125" style="1" customWidth="1"/>
    <col min="9474" max="9474" width="8.140625" style="1" customWidth="1"/>
    <col min="9475" max="9479" width="7.7109375" style="1" customWidth="1"/>
    <col min="9480" max="9480" width="8.42578125" style="1" bestFit="1" customWidth="1"/>
    <col min="9481" max="9482" width="7.7109375" style="1" customWidth="1"/>
    <col min="9483" max="9483" width="9" style="1" bestFit="1" customWidth="1"/>
    <col min="9484" max="9486" width="7.7109375" style="1" customWidth="1"/>
    <col min="9487" max="9487" width="23" style="1" customWidth="1"/>
    <col min="9488" max="9728" width="9.140625" style="1"/>
    <col min="9729" max="9729" width="22.5703125" style="1" customWidth="1"/>
    <col min="9730" max="9730" width="8.140625" style="1" customWidth="1"/>
    <col min="9731" max="9735" width="7.7109375" style="1" customWidth="1"/>
    <col min="9736" max="9736" width="8.42578125" style="1" bestFit="1" customWidth="1"/>
    <col min="9737" max="9738" width="7.7109375" style="1" customWidth="1"/>
    <col min="9739" max="9739" width="9" style="1" bestFit="1" customWidth="1"/>
    <col min="9740" max="9742" width="7.7109375" style="1" customWidth="1"/>
    <col min="9743" max="9743" width="23" style="1" customWidth="1"/>
    <col min="9744" max="9984" width="9.140625" style="1"/>
    <col min="9985" max="9985" width="22.5703125" style="1" customWidth="1"/>
    <col min="9986" max="9986" width="8.140625" style="1" customWidth="1"/>
    <col min="9987" max="9991" width="7.7109375" style="1" customWidth="1"/>
    <col min="9992" max="9992" width="8.42578125" style="1" bestFit="1" customWidth="1"/>
    <col min="9993" max="9994" width="7.7109375" style="1" customWidth="1"/>
    <col min="9995" max="9995" width="9" style="1" bestFit="1" customWidth="1"/>
    <col min="9996" max="9998" width="7.7109375" style="1" customWidth="1"/>
    <col min="9999" max="9999" width="23" style="1" customWidth="1"/>
    <col min="10000" max="10240" width="9.140625" style="1"/>
    <col min="10241" max="10241" width="22.5703125" style="1" customWidth="1"/>
    <col min="10242" max="10242" width="8.140625" style="1" customWidth="1"/>
    <col min="10243" max="10247" width="7.7109375" style="1" customWidth="1"/>
    <col min="10248" max="10248" width="8.42578125" style="1" bestFit="1" customWidth="1"/>
    <col min="10249" max="10250" width="7.7109375" style="1" customWidth="1"/>
    <col min="10251" max="10251" width="9" style="1" bestFit="1" customWidth="1"/>
    <col min="10252" max="10254" width="7.7109375" style="1" customWidth="1"/>
    <col min="10255" max="10255" width="23" style="1" customWidth="1"/>
    <col min="10256" max="10496" width="9.140625" style="1"/>
    <col min="10497" max="10497" width="22.5703125" style="1" customWidth="1"/>
    <col min="10498" max="10498" width="8.140625" style="1" customWidth="1"/>
    <col min="10499" max="10503" width="7.7109375" style="1" customWidth="1"/>
    <col min="10504" max="10504" width="8.42578125" style="1" bestFit="1" customWidth="1"/>
    <col min="10505" max="10506" width="7.7109375" style="1" customWidth="1"/>
    <col min="10507" max="10507" width="9" style="1" bestFit="1" customWidth="1"/>
    <col min="10508" max="10510" width="7.7109375" style="1" customWidth="1"/>
    <col min="10511" max="10511" width="23" style="1" customWidth="1"/>
    <col min="10512" max="10752" width="9.140625" style="1"/>
    <col min="10753" max="10753" width="22.5703125" style="1" customWidth="1"/>
    <col min="10754" max="10754" width="8.140625" style="1" customWidth="1"/>
    <col min="10755" max="10759" width="7.7109375" style="1" customWidth="1"/>
    <col min="10760" max="10760" width="8.42578125" style="1" bestFit="1" customWidth="1"/>
    <col min="10761" max="10762" width="7.7109375" style="1" customWidth="1"/>
    <col min="10763" max="10763" width="9" style="1" bestFit="1" customWidth="1"/>
    <col min="10764" max="10766" width="7.7109375" style="1" customWidth="1"/>
    <col min="10767" max="10767" width="23" style="1" customWidth="1"/>
    <col min="10768" max="11008" width="9.140625" style="1"/>
    <col min="11009" max="11009" width="22.5703125" style="1" customWidth="1"/>
    <col min="11010" max="11010" width="8.140625" style="1" customWidth="1"/>
    <col min="11011" max="11015" width="7.7109375" style="1" customWidth="1"/>
    <col min="11016" max="11016" width="8.42578125" style="1" bestFit="1" customWidth="1"/>
    <col min="11017" max="11018" width="7.7109375" style="1" customWidth="1"/>
    <col min="11019" max="11019" width="9" style="1" bestFit="1" customWidth="1"/>
    <col min="11020" max="11022" width="7.7109375" style="1" customWidth="1"/>
    <col min="11023" max="11023" width="23" style="1" customWidth="1"/>
    <col min="11024" max="11264" width="9.140625" style="1"/>
    <col min="11265" max="11265" width="22.5703125" style="1" customWidth="1"/>
    <col min="11266" max="11266" width="8.140625" style="1" customWidth="1"/>
    <col min="11267" max="11271" width="7.7109375" style="1" customWidth="1"/>
    <col min="11272" max="11272" width="8.42578125" style="1" bestFit="1" customWidth="1"/>
    <col min="11273" max="11274" width="7.7109375" style="1" customWidth="1"/>
    <col min="11275" max="11275" width="9" style="1" bestFit="1" customWidth="1"/>
    <col min="11276" max="11278" width="7.7109375" style="1" customWidth="1"/>
    <col min="11279" max="11279" width="23" style="1" customWidth="1"/>
    <col min="11280" max="11520" width="9.140625" style="1"/>
    <col min="11521" max="11521" width="22.5703125" style="1" customWidth="1"/>
    <col min="11522" max="11522" width="8.140625" style="1" customWidth="1"/>
    <col min="11523" max="11527" width="7.7109375" style="1" customWidth="1"/>
    <col min="11528" max="11528" width="8.42578125" style="1" bestFit="1" customWidth="1"/>
    <col min="11529" max="11530" width="7.7109375" style="1" customWidth="1"/>
    <col min="11531" max="11531" width="9" style="1" bestFit="1" customWidth="1"/>
    <col min="11532" max="11534" width="7.7109375" style="1" customWidth="1"/>
    <col min="11535" max="11535" width="23" style="1" customWidth="1"/>
    <col min="11536" max="11776" width="9.140625" style="1"/>
    <col min="11777" max="11777" width="22.5703125" style="1" customWidth="1"/>
    <col min="11778" max="11778" width="8.140625" style="1" customWidth="1"/>
    <col min="11779" max="11783" width="7.7109375" style="1" customWidth="1"/>
    <col min="11784" max="11784" width="8.42578125" style="1" bestFit="1" customWidth="1"/>
    <col min="11785" max="11786" width="7.7109375" style="1" customWidth="1"/>
    <col min="11787" max="11787" width="9" style="1" bestFit="1" customWidth="1"/>
    <col min="11788" max="11790" width="7.7109375" style="1" customWidth="1"/>
    <col min="11791" max="11791" width="23" style="1" customWidth="1"/>
    <col min="11792" max="12032" width="9.140625" style="1"/>
    <col min="12033" max="12033" width="22.5703125" style="1" customWidth="1"/>
    <col min="12034" max="12034" width="8.140625" style="1" customWidth="1"/>
    <col min="12035" max="12039" width="7.7109375" style="1" customWidth="1"/>
    <col min="12040" max="12040" width="8.42578125" style="1" bestFit="1" customWidth="1"/>
    <col min="12041" max="12042" width="7.7109375" style="1" customWidth="1"/>
    <col min="12043" max="12043" width="9" style="1" bestFit="1" customWidth="1"/>
    <col min="12044" max="12046" width="7.7109375" style="1" customWidth="1"/>
    <col min="12047" max="12047" width="23" style="1" customWidth="1"/>
    <col min="12048" max="12288" width="9.140625" style="1"/>
    <col min="12289" max="12289" width="22.5703125" style="1" customWidth="1"/>
    <col min="12290" max="12290" width="8.140625" style="1" customWidth="1"/>
    <col min="12291" max="12295" width="7.7109375" style="1" customWidth="1"/>
    <col min="12296" max="12296" width="8.42578125" style="1" bestFit="1" customWidth="1"/>
    <col min="12297" max="12298" width="7.7109375" style="1" customWidth="1"/>
    <col min="12299" max="12299" width="9" style="1" bestFit="1" customWidth="1"/>
    <col min="12300" max="12302" width="7.7109375" style="1" customWidth="1"/>
    <col min="12303" max="12303" width="23" style="1" customWidth="1"/>
    <col min="12304" max="12544" width="9.140625" style="1"/>
    <col min="12545" max="12545" width="22.5703125" style="1" customWidth="1"/>
    <col min="12546" max="12546" width="8.140625" style="1" customWidth="1"/>
    <col min="12547" max="12551" width="7.7109375" style="1" customWidth="1"/>
    <col min="12552" max="12552" width="8.42578125" style="1" bestFit="1" customWidth="1"/>
    <col min="12553" max="12554" width="7.7109375" style="1" customWidth="1"/>
    <col min="12555" max="12555" width="9" style="1" bestFit="1" customWidth="1"/>
    <col min="12556" max="12558" width="7.7109375" style="1" customWidth="1"/>
    <col min="12559" max="12559" width="23" style="1" customWidth="1"/>
    <col min="12560" max="12800" width="9.140625" style="1"/>
    <col min="12801" max="12801" width="22.5703125" style="1" customWidth="1"/>
    <col min="12802" max="12802" width="8.140625" style="1" customWidth="1"/>
    <col min="12803" max="12807" width="7.7109375" style="1" customWidth="1"/>
    <col min="12808" max="12808" width="8.42578125" style="1" bestFit="1" customWidth="1"/>
    <col min="12809" max="12810" width="7.7109375" style="1" customWidth="1"/>
    <col min="12811" max="12811" width="9" style="1" bestFit="1" customWidth="1"/>
    <col min="12812" max="12814" width="7.7109375" style="1" customWidth="1"/>
    <col min="12815" max="12815" width="23" style="1" customWidth="1"/>
    <col min="12816" max="13056" width="9.140625" style="1"/>
    <col min="13057" max="13057" width="22.5703125" style="1" customWidth="1"/>
    <col min="13058" max="13058" width="8.140625" style="1" customWidth="1"/>
    <col min="13059" max="13063" width="7.7109375" style="1" customWidth="1"/>
    <col min="13064" max="13064" width="8.42578125" style="1" bestFit="1" customWidth="1"/>
    <col min="13065" max="13066" width="7.7109375" style="1" customWidth="1"/>
    <col min="13067" max="13067" width="9" style="1" bestFit="1" customWidth="1"/>
    <col min="13068" max="13070" width="7.7109375" style="1" customWidth="1"/>
    <col min="13071" max="13071" width="23" style="1" customWidth="1"/>
    <col min="13072" max="13312" width="9.140625" style="1"/>
    <col min="13313" max="13313" width="22.5703125" style="1" customWidth="1"/>
    <col min="13314" max="13314" width="8.140625" style="1" customWidth="1"/>
    <col min="13315" max="13319" width="7.7109375" style="1" customWidth="1"/>
    <col min="13320" max="13320" width="8.42578125" style="1" bestFit="1" customWidth="1"/>
    <col min="13321" max="13322" width="7.7109375" style="1" customWidth="1"/>
    <col min="13323" max="13323" width="9" style="1" bestFit="1" customWidth="1"/>
    <col min="13324" max="13326" width="7.7109375" style="1" customWidth="1"/>
    <col min="13327" max="13327" width="23" style="1" customWidth="1"/>
    <col min="13328" max="13568" width="9.140625" style="1"/>
    <col min="13569" max="13569" width="22.5703125" style="1" customWidth="1"/>
    <col min="13570" max="13570" width="8.140625" style="1" customWidth="1"/>
    <col min="13571" max="13575" width="7.7109375" style="1" customWidth="1"/>
    <col min="13576" max="13576" width="8.42578125" style="1" bestFit="1" customWidth="1"/>
    <col min="13577" max="13578" width="7.7109375" style="1" customWidth="1"/>
    <col min="13579" max="13579" width="9" style="1" bestFit="1" customWidth="1"/>
    <col min="13580" max="13582" width="7.7109375" style="1" customWidth="1"/>
    <col min="13583" max="13583" width="23" style="1" customWidth="1"/>
    <col min="13584" max="13824" width="9.140625" style="1"/>
    <col min="13825" max="13825" width="22.5703125" style="1" customWidth="1"/>
    <col min="13826" max="13826" width="8.140625" style="1" customWidth="1"/>
    <col min="13827" max="13831" width="7.7109375" style="1" customWidth="1"/>
    <col min="13832" max="13832" width="8.42578125" style="1" bestFit="1" customWidth="1"/>
    <col min="13833" max="13834" width="7.7109375" style="1" customWidth="1"/>
    <col min="13835" max="13835" width="9" style="1" bestFit="1" customWidth="1"/>
    <col min="13836" max="13838" width="7.7109375" style="1" customWidth="1"/>
    <col min="13839" max="13839" width="23" style="1" customWidth="1"/>
    <col min="13840" max="14080" width="9.140625" style="1"/>
    <col min="14081" max="14081" width="22.5703125" style="1" customWidth="1"/>
    <col min="14082" max="14082" width="8.140625" style="1" customWidth="1"/>
    <col min="14083" max="14087" width="7.7109375" style="1" customWidth="1"/>
    <col min="14088" max="14088" width="8.42578125" style="1" bestFit="1" customWidth="1"/>
    <col min="14089" max="14090" width="7.7109375" style="1" customWidth="1"/>
    <col min="14091" max="14091" width="9" style="1" bestFit="1" customWidth="1"/>
    <col min="14092" max="14094" width="7.7109375" style="1" customWidth="1"/>
    <col min="14095" max="14095" width="23" style="1" customWidth="1"/>
    <col min="14096" max="14336" width="9.140625" style="1"/>
    <col min="14337" max="14337" width="22.5703125" style="1" customWidth="1"/>
    <col min="14338" max="14338" width="8.140625" style="1" customWidth="1"/>
    <col min="14339" max="14343" width="7.7109375" style="1" customWidth="1"/>
    <col min="14344" max="14344" width="8.42578125" style="1" bestFit="1" customWidth="1"/>
    <col min="14345" max="14346" width="7.7109375" style="1" customWidth="1"/>
    <col min="14347" max="14347" width="9" style="1" bestFit="1" customWidth="1"/>
    <col min="14348" max="14350" width="7.7109375" style="1" customWidth="1"/>
    <col min="14351" max="14351" width="23" style="1" customWidth="1"/>
    <col min="14352" max="14592" width="9.140625" style="1"/>
    <col min="14593" max="14593" width="22.5703125" style="1" customWidth="1"/>
    <col min="14594" max="14594" width="8.140625" style="1" customWidth="1"/>
    <col min="14595" max="14599" width="7.7109375" style="1" customWidth="1"/>
    <col min="14600" max="14600" width="8.42578125" style="1" bestFit="1" customWidth="1"/>
    <col min="14601" max="14602" width="7.7109375" style="1" customWidth="1"/>
    <col min="14603" max="14603" width="9" style="1" bestFit="1" customWidth="1"/>
    <col min="14604" max="14606" width="7.7109375" style="1" customWidth="1"/>
    <col min="14607" max="14607" width="23" style="1" customWidth="1"/>
    <col min="14608" max="14848" width="9.140625" style="1"/>
    <col min="14849" max="14849" width="22.5703125" style="1" customWidth="1"/>
    <col min="14850" max="14850" width="8.140625" style="1" customWidth="1"/>
    <col min="14851" max="14855" width="7.7109375" style="1" customWidth="1"/>
    <col min="14856" max="14856" width="8.42578125" style="1" bestFit="1" customWidth="1"/>
    <col min="14857" max="14858" width="7.7109375" style="1" customWidth="1"/>
    <col min="14859" max="14859" width="9" style="1" bestFit="1" customWidth="1"/>
    <col min="14860" max="14862" width="7.7109375" style="1" customWidth="1"/>
    <col min="14863" max="14863" width="23" style="1" customWidth="1"/>
    <col min="14864" max="15104" width="9.140625" style="1"/>
    <col min="15105" max="15105" width="22.5703125" style="1" customWidth="1"/>
    <col min="15106" max="15106" width="8.140625" style="1" customWidth="1"/>
    <col min="15107" max="15111" width="7.7109375" style="1" customWidth="1"/>
    <col min="15112" max="15112" width="8.42578125" style="1" bestFit="1" customWidth="1"/>
    <col min="15113" max="15114" width="7.7109375" style="1" customWidth="1"/>
    <col min="15115" max="15115" width="9" style="1" bestFit="1" customWidth="1"/>
    <col min="15116" max="15118" width="7.7109375" style="1" customWidth="1"/>
    <col min="15119" max="15119" width="23" style="1" customWidth="1"/>
    <col min="15120" max="15360" width="9.140625" style="1"/>
    <col min="15361" max="15361" width="22.5703125" style="1" customWidth="1"/>
    <col min="15362" max="15362" width="8.140625" style="1" customWidth="1"/>
    <col min="15363" max="15367" width="7.7109375" style="1" customWidth="1"/>
    <col min="15368" max="15368" width="8.42578125" style="1" bestFit="1" customWidth="1"/>
    <col min="15369" max="15370" width="7.7109375" style="1" customWidth="1"/>
    <col min="15371" max="15371" width="9" style="1" bestFit="1" customWidth="1"/>
    <col min="15372" max="15374" width="7.7109375" style="1" customWidth="1"/>
    <col min="15375" max="15375" width="23" style="1" customWidth="1"/>
    <col min="15376" max="15616" width="9.140625" style="1"/>
    <col min="15617" max="15617" width="22.5703125" style="1" customWidth="1"/>
    <col min="15618" max="15618" width="8.140625" style="1" customWidth="1"/>
    <col min="15619" max="15623" width="7.7109375" style="1" customWidth="1"/>
    <col min="15624" max="15624" width="8.42578125" style="1" bestFit="1" customWidth="1"/>
    <col min="15625" max="15626" width="7.7109375" style="1" customWidth="1"/>
    <col min="15627" max="15627" width="9" style="1" bestFit="1" customWidth="1"/>
    <col min="15628" max="15630" width="7.7109375" style="1" customWidth="1"/>
    <col min="15631" max="15631" width="23" style="1" customWidth="1"/>
    <col min="15632" max="15872" width="9.140625" style="1"/>
    <col min="15873" max="15873" width="22.5703125" style="1" customWidth="1"/>
    <col min="15874" max="15874" width="8.140625" style="1" customWidth="1"/>
    <col min="15875" max="15879" width="7.7109375" style="1" customWidth="1"/>
    <col min="15880" max="15880" width="8.42578125" style="1" bestFit="1" customWidth="1"/>
    <col min="15881" max="15882" width="7.7109375" style="1" customWidth="1"/>
    <col min="15883" max="15883" width="9" style="1" bestFit="1" customWidth="1"/>
    <col min="15884" max="15886" width="7.7109375" style="1" customWidth="1"/>
    <col min="15887" max="15887" width="23" style="1" customWidth="1"/>
    <col min="15888" max="16128" width="9.140625" style="1"/>
    <col min="16129" max="16129" width="22.5703125" style="1" customWidth="1"/>
    <col min="16130" max="16130" width="8.140625" style="1" customWidth="1"/>
    <col min="16131" max="16135" width="7.7109375" style="1" customWidth="1"/>
    <col min="16136" max="16136" width="8.42578125" style="1" bestFit="1" customWidth="1"/>
    <col min="16137" max="16138" width="7.7109375" style="1" customWidth="1"/>
    <col min="16139" max="16139" width="9" style="1" bestFit="1" customWidth="1"/>
    <col min="16140" max="16142" width="7.7109375" style="1" customWidth="1"/>
    <col min="16143" max="16143" width="23" style="1" customWidth="1"/>
    <col min="16144" max="16384" width="9.140625" style="1"/>
  </cols>
  <sheetData>
    <row r="1" spans="1:15" ht="20.25" x14ac:dyDescent="0.2">
      <c r="A1" s="674" t="s">
        <v>324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</row>
    <row r="2" spans="1:15" ht="15.75" x14ac:dyDescent="0.2">
      <c r="A2" s="675" t="s">
        <v>326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</row>
    <row r="3" spans="1:15" ht="15.75" x14ac:dyDescent="0.2">
      <c r="A3" s="675" t="s">
        <v>366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</row>
    <row r="4" spans="1:15" ht="15.75" x14ac:dyDescent="0.2">
      <c r="A4" s="482" t="s">
        <v>117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5" t="s">
        <v>54</v>
      </c>
    </row>
    <row r="5" spans="1:15" s="68" customFormat="1" ht="30" customHeight="1" thickBot="1" x14ac:dyDescent="0.25">
      <c r="A5" s="666" t="s">
        <v>350</v>
      </c>
      <c r="B5" s="688" t="s">
        <v>276</v>
      </c>
      <c r="C5" s="689"/>
      <c r="D5" s="689"/>
      <c r="E5" s="689"/>
      <c r="F5" s="690"/>
      <c r="G5" s="687" t="s">
        <v>216</v>
      </c>
      <c r="H5" s="685"/>
      <c r="I5" s="685"/>
      <c r="J5" s="685"/>
      <c r="K5" s="685" t="s">
        <v>217</v>
      </c>
      <c r="L5" s="685"/>
      <c r="M5" s="685"/>
      <c r="N5" s="686"/>
      <c r="O5" s="680" t="s">
        <v>325</v>
      </c>
    </row>
    <row r="6" spans="1:15" s="68" customFormat="1" ht="30" customHeight="1" x14ac:dyDescent="0.2">
      <c r="A6" s="693"/>
      <c r="B6" s="410" t="s">
        <v>24</v>
      </c>
      <c r="C6" s="410" t="s">
        <v>282</v>
      </c>
      <c r="D6" s="410" t="s">
        <v>214</v>
      </c>
      <c r="E6" s="410" t="s">
        <v>283</v>
      </c>
      <c r="F6" s="410" t="s">
        <v>215</v>
      </c>
      <c r="G6" s="410" t="s">
        <v>25</v>
      </c>
      <c r="H6" s="409" t="s">
        <v>273</v>
      </c>
      <c r="I6" s="410" t="s">
        <v>214</v>
      </c>
      <c r="J6" s="410" t="s">
        <v>215</v>
      </c>
      <c r="K6" s="410" t="s">
        <v>25</v>
      </c>
      <c r="L6" s="409" t="s">
        <v>273</v>
      </c>
      <c r="M6" s="410" t="s">
        <v>214</v>
      </c>
      <c r="N6" s="410" t="s">
        <v>215</v>
      </c>
      <c r="O6" s="684"/>
    </row>
    <row r="7" spans="1:15" ht="24.95" customHeight="1" thickBot="1" x14ac:dyDescent="0.25">
      <c r="A7" s="48">
        <v>2003</v>
      </c>
      <c r="B7" s="210">
        <f t="shared" ref="B7:B11" si="0">SUM(L7+H7)</f>
        <v>12856</v>
      </c>
      <c r="C7" s="218">
        <f t="shared" ref="C7:C14" si="1">SUM(D7/B7*100)</f>
        <v>48.942128189172372</v>
      </c>
      <c r="D7" s="210">
        <f t="shared" ref="D7:D14" si="2">SUM(M7+I7)</f>
        <v>6292</v>
      </c>
      <c r="E7" s="218">
        <f t="shared" ref="E7:E14" si="3">SUM(F7/B7*100)</f>
        <v>51.057871810827628</v>
      </c>
      <c r="F7" s="210">
        <f t="shared" ref="F7:F14" si="4">SUM(N7+J7)</f>
        <v>6564</v>
      </c>
      <c r="G7" s="218">
        <f t="shared" ref="G7:G14" si="5">SUM(H7/B7*100)</f>
        <v>51.827940261356567</v>
      </c>
      <c r="H7" s="427">
        <f t="shared" ref="H7:H14" si="6">SUM(I7:J7)</f>
        <v>6663</v>
      </c>
      <c r="I7" s="428">
        <v>3248</v>
      </c>
      <c r="J7" s="428">
        <v>3415</v>
      </c>
      <c r="K7" s="218">
        <f t="shared" ref="K7:K14" si="7">SUM(L7/B7*100)</f>
        <v>48.172059738643433</v>
      </c>
      <c r="L7" s="210">
        <f t="shared" ref="L7:L14" si="8">SUM(M7:N7)</f>
        <v>6193</v>
      </c>
      <c r="M7" s="211">
        <v>3044</v>
      </c>
      <c r="N7" s="211">
        <v>3149</v>
      </c>
      <c r="O7" s="179">
        <v>2003</v>
      </c>
    </row>
    <row r="8" spans="1:15" ht="24.95" customHeight="1" thickBot="1" x14ac:dyDescent="0.25">
      <c r="A8" s="49">
        <v>2004</v>
      </c>
      <c r="B8" s="212">
        <f t="shared" si="0"/>
        <v>13190</v>
      </c>
      <c r="C8" s="219">
        <f t="shared" si="1"/>
        <v>48.430629264594387</v>
      </c>
      <c r="D8" s="212">
        <f t="shared" si="2"/>
        <v>6388</v>
      </c>
      <c r="E8" s="219">
        <f t="shared" si="3"/>
        <v>51.569370735405606</v>
      </c>
      <c r="F8" s="212">
        <f t="shared" si="4"/>
        <v>6802</v>
      </c>
      <c r="G8" s="219">
        <f t="shared" si="5"/>
        <v>50.811220621683098</v>
      </c>
      <c r="H8" s="220">
        <f t="shared" si="6"/>
        <v>6702</v>
      </c>
      <c r="I8" s="79">
        <v>3248</v>
      </c>
      <c r="J8" s="79">
        <v>3454</v>
      </c>
      <c r="K8" s="219">
        <f t="shared" si="7"/>
        <v>49.188779378316902</v>
      </c>
      <c r="L8" s="212">
        <f t="shared" si="8"/>
        <v>6488</v>
      </c>
      <c r="M8" s="213">
        <v>3140</v>
      </c>
      <c r="N8" s="213">
        <v>3348</v>
      </c>
      <c r="O8" s="180">
        <v>2004</v>
      </c>
    </row>
    <row r="9" spans="1:15" ht="24.95" customHeight="1" thickBot="1" x14ac:dyDescent="0.25">
      <c r="A9" s="50">
        <v>2005</v>
      </c>
      <c r="B9" s="214">
        <f t="shared" si="0"/>
        <v>13401</v>
      </c>
      <c r="C9" s="221">
        <f t="shared" si="1"/>
        <v>48.966495037683757</v>
      </c>
      <c r="D9" s="214">
        <f t="shared" si="2"/>
        <v>6562</v>
      </c>
      <c r="E9" s="221">
        <f t="shared" si="3"/>
        <v>51.033504962316243</v>
      </c>
      <c r="F9" s="214">
        <f t="shared" si="4"/>
        <v>6839</v>
      </c>
      <c r="G9" s="221">
        <f t="shared" si="5"/>
        <v>53.287068129244084</v>
      </c>
      <c r="H9" s="222">
        <f t="shared" si="6"/>
        <v>7141</v>
      </c>
      <c r="I9" s="80">
        <v>3428</v>
      </c>
      <c r="J9" s="80">
        <v>3713</v>
      </c>
      <c r="K9" s="221">
        <f t="shared" si="7"/>
        <v>46.712931870755916</v>
      </c>
      <c r="L9" s="214">
        <f t="shared" si="8"/>
        <v>6260</v>
      </c>
      <c r="M9" s="215">
        <v>3134</v>
      </c>
      <c r="N9" s="215">
        <v>3126</v>
      </c>
      <c r="O9" s="181">
        <v>2005</v>
      </c>
    </row>
    <row r="10" spans="1:15" ht="24.95" customHeight="1" thickBot="1" x14ac:dyDescent="0.25">
      <c r="A10" s="49">
        <v>2006</v>
      </c>
      <c r="B10" s="212">
        <f t="shared" si="0"/>
        <v>14120</v>
      </c>
      <c r="C10" s="219">
        <f t="shared" si="1"/>
        <v>49.036827195467417</v>
      </c>
      <c r="D10" s="212">
        <f t="shared" si="2"/>
        <v>6924</v>
      </c>
      <c r="E10" s="219">
        <f t="shared" si="3"/>
        <v>50.963172804532576</v>
      </c>
      <c r="F10" s="212">
        <f t="shared" si="4"/>
        <v>7196</v>
      </c>
      <c r="G10" s="219">
        <f t="shared" si="5"/>
        <v>53.519830028328606</v>
      </c>
      <c r="H10" s="220">
        <f t="shared" si="6"/>
        <v>7557</v>
      </c>
      <c r="I10" s="79">
        <v>3705</v>
      </c>
      <c r="J10" s="79">
        <v>3852</v>
      </c>
      <c r="K10" s="219">
        <f t="shared" si="7"/>
        <v>46.480169971671387</v>
      </c>
      <c r="L10" s="212">
        <f t="shared" si="8"/>
        <v>6563</v>
      </c>
      <c r="M10" s="213">
        <v>3219</v>
      </c>
      <c r="N10" s="213">
        <v>3344</v>
      </c>
      <c r="O10" s="180">
        <v>2006</v>
      </c>
    </row>
    <row r="11" spans="1:15" ht="24.95" customHeight="1" thickBot="1" x14ac:dyDescent="0.25">
      <c r="A11" s="50">
        <v>2007</v>
      </c>
      <c r="B11" s="214">
        <f t="shared" si="0"/>
        <v>15681</v>
      </c>
      <c r="C11" s="221">
        <f t="shared" si="1"/>
        <v>48.625725400165805</v>
      </c>
      <c r="D11" s="214">
        <f t="shared" si="2"/>
        <v>7625</v>
      </c>
      <c r="E11" s="221">
        <f t="shared" si="3"/>
        <v>51.374274599834195</v>
      </c>
      <c r="F11" s="214">
        <f t="shared" si="4"/>
        <v>8056</v>
      </c>
      <c r="G11" s="221">
        <f t="shared" si="5"/>
        <v>54.224858108538996</v>
      </c>
      <c r="H11" s="222">
        <f t="shared" si="6"/>
        <v>8503</v>
      </c>
      <c r="I11" s="80">
        <v>4104</v>
      </c>
      <c r="J11" s="80">
        <v>4399</v>
      </c>
      <c r="K11" s="221">
        <f t="shared" si="7"/>
        <v>45.775141891461004</v>
      </c>
      <c r="L11" s="214">
        <f t="shared" si="8"/>
        <v>7178</v>
      </c>
      <c r="M11" s="215">
        <v>3521</v>
      </c>
      <c r="N11" s="215">
        <v>3657</v>
      </c>
      <c r="O11" s="181">
        <v>2007</v>
      </c>
    </row>
    <row r="12" spans="1:15" ht="24.95" customHeight="1" thickBot="1" x14ac:dyDescent="0.25">
      <c r="A12" s="49">
        <v>2008</v>
      </c>
      <c r="B12" s="212">
        <f>SUM(L12+H12)</f>
        <v>17210</v>
      </c>
      <c r="C12" s="219">
        <f t="shared" si="1"/>
        <v>49.430563625798953</v>
      </c>
      <c r="D12" s="212">
        <f t="shared" si="2"/>
        <v>8507</v>
      </c>
      <c r="E12" s="219">
        <f t="shared" si="3"/>
        <v>50.569436374201047</v>
      </c>
      <c r="F12" s="212">
        <f t="shared" si="4"/>
        <v>8703</v>
      </c>
      <c r="G12" s="219">
        <f t="shared" si="5"/>
        <v>57.263219058686808</v>
      </c>
      <c r="H12" s="220">
        <f t="shared" si="6"/>
        <v>9855</v>
      </c>
      <c r="I12" s="79">
        <v>4857</v>
      </c>
      <c r="J12" s="79">
        <v>4998</v>
      </c>
      <c r="K12" s="219">
        <f t="shared" si="7"/>
        <v>42.736780941313192</v>
      </c>
      <c r="L12" s="212">
        <f t="shared" si="8"/>
        <v>7355</v>
      </c>
      <c r="M12" s="213">
        <v>3650</v>
      </c>
      <c r="N12" s="213">
        <v>3705</v>
      </c>
      <c r="O12" s="180">
        <v>2008</v>
      </c>
    </row>
    <row r="13" spans="1:15" ht="24.95" customHeight="1" thickBot="1" x14ac:dyDescent="0.25">
      <c r="A13" s="50">
        <v>2009</v>
      </c>
      <c r="B13" s="214">
        <f>SUM(L13+H13)</f>
        <v>18351</v>
      </c>
      <c r="C13" s="221">
        <f t="shared" si="1"/>
        <v>48.771184131654948</v>
      </c>
      <c r="D13" s="214">
        <f t="shared" si="2"/>
        <v>8950</v>
      </c>
      <c r="E13" s="221">
        <f t="shared" si="3"/>
        <v>51.228815868345045</v>
      </c>
      <c r="F13" s="214">
        <f t="shared" si="4"/>
        <v>9401</v>
      </c>
      <c r="G13" s="221">
        <f t="shared" si="5"/>
        <v>59.871396654133292</v>
      </c>
      <c r="H13" s="222">
        <f t="shared" si="6"/>
        <v>10987</v>
      </c>
      <c r="I13" s="80">
        <v>5342</v>
      </c>
      <c r="J13" s="80">
        <v>5645</v>
      </c>
      <c r="K13" s="221">
        <f t="shared" si="7"/>
        <v>40.128603345866708</v>
      </c>
      <c r="L13" s="214">
        <f t="shared" si="8"/>
        <v>7364</v>
      </c>
      <c r="M13" s="215">
        <v>3608</v>
      </c>
      <c r="N13" s="215">
        <v>3756</v>
      </c>
      <c r="O13" s="181">
        <v>2009</v>
      </c>
    </row>
    <row r="14" spans="1:15" ht="24.95" customHeight="1" thickBot="1" x14ac:dyDescent="0.25">
      <c r="A14" s="49">
        <v>2010</v>
      </c>
      <c r="B14" s="212">
        <f>SUM(L14+H14)</f>
        <v>19504</v>
      </c>
      <c r="C14" s="219">
        <f t="shared" si="1"/>
        <v>49.107875307629207</v>
      </c>
      <c r="D14" s="212">
        <f t="shared" si="2"/>
        <v>9578</v>
      </c>
      <c r="E14" s="219">
        <f t="shared" si="3"/>
        <v>50.8921246923708</v>
      </c>
      <c r="F14" s="212">
        <f t="shared" si="4"/>
        <v>9926</v>
      </c>
      <c r="G14" s="219">
        <f t="shared" si="5"/>
        <v>60.351722723543887</v>
      </c>
      <c r="H14" s="220">
        <f t="shared" si="6"/>
        <v>11771</v>
      </c>
      <c r="I14" s="79">
        <v>5681</v>
      </c>
      <c r="J14" s="79">
        <v>6090</v>
      </c>
      <c r="K14" s="219">
        <f t="shared" si="7"/>
        <v>39.648277276456113</v>
      </c>
      <c r="L14" s="212">
        <f t="shared" si="8"/>
        <v>7733</v>
      </c>
      <c r="M14" s="213">
        <v>3897</v>
      </c>
      <c r="N14" s="213">
        <v>3836</v>
      </c>
      <c r="O14" s="180">
        <v>2010</v>
      </c>
    </row>
    <row r="15" spans="1:15" ht="24.95" customHeight="1" thickBot="1" x14ac:dyDescent="0.25">
      <c r="A15" s="264">
        <v>2011</v>
      </c>
      <c r="B15" s="265">
        <f>SUM(L15+H15)</f>
        <v>20623</v>
      </c>
      <c r="C15" s="266">
        <f t="shared" ref="C15:C16" si="9">SUM(D15/B15*100)</f>
        <v>49.149008388692238</v>
      </c>
      <c r="D15" s="265">
        <f t="shared" ref="D15:D16" si="10">SUM(M15+I15)</f>
        <v>10136</v>
      </c>
      <c r="E15" s="266">
        <f t="shared" ref="E15:E16" si="11">SUM(F15/B15*100)</f>
        <v>50.850991611307762</v>
      </c>
      <c r="F15" s="265">
        <f t="shared" ref="F15:F16" si="12">SUM(N15+J15)</f>
        <v>10487</v>
      </c>
      <c r="G15" s="266">
        <f t="shared" ref="G15:G16" si="13">SUM(H15/B15*100)</f>
        <v>63.186733258982684</v>
      </c>
      <c r="H15" s="267">
        <f t="shared" ref="H15:H16" si="14">SUM(I15:J15)</f>
        <v>13031</v>
      </c>
      <c r="I15" s="268">
        <v>6366</v>
      </c>
      <c r="J15" s="268">
        <v>6665</v>
      </c>
      <c r="K15" s="266">
        <f t="shared" ref="K15:K16" si="15">SUM(L15/B15*100)</f>
        <v>36.813266741017308</v>
      </c>
      <c r="L15" s="265">
        <f t="shared" ref="L15:L16" si="16">SUM(M15:N15)</f>
        <v>7592</v>
      </c>
      <c r="M15" s="269">
        <v>3770</v>
      </c>
      <c r="N15" s="269">
        <v>3822</v>
      </c>
      <c r="O15" s="270">
        <v>2011</v>
      </c>
    </row>
    <row r="16" spans="1:15" ht="24.95" customHeight="1" x14ac:dyDescent="0.2">
      <c r="A16" s="51">
        <v>2012</v>
      </c>
      <c r="B16" s="216">
        <f>SUM(L16+H16)</f>
        <v>21423</v>
      </c>
      <c r="C16" s="223">
        <f t="shared" si="9"/>
        <v>49.166783363674554</v>
      </c>
      <c r="D16" s="216">
        <f t="shared" si="10"/>
        <v>10533</v>
      </c>
      <c r="E16" s="223">
        <f t="shared" si="11"/>
        <v>50.833216636325439</v>
      </c>
      <c r="F16" s="216">
        <f t="shared" si="12"/>
        <v>10890</v>
      </c>
      <c r="G16" s="223">
        <f t="shared" si="13"/>
        <v>67.544228165989821</v>
      </c>
      <c r="H16" s="224">
        <f t="shared" si="14"/>
        <v>14470</v>
      </c>
      <c r="I16" s="93">
        <v>7117</v>
      </c>
      <c r="J16" s="93">
        <v>7353</v>
      </c>
      <c r="K16" s="223">
        <f t="shared" si="15"/>
        <v>32.455771834010179</v>
      </c>
      <c r="L16" s="216">
        <f t="shared" si="16"/>
        <v>6953</v>
      </c>
      <c r="M16" s="217">
        <v>3416</v>
      </c>
      <c r="N16" s="217">
        <v>3537</v>
      </c>
      <c r="O16" s="182">
        <v>2012</v>
      </c>
    </row>
    <row r="17" ht="21" customHeight="1" x14ac:dyDescent="0.2"/>
  </sheetData>
  <mergeCells count="8">
    <mergeCell ref="O5:O6"/>
    <mergeCell ref="B5:F5"/>
    <mergeCell ref="A1:O1"/>
    <mergeCell ref="A2:O2"/>
    <mergeCell ref="A3:O3"/>
    <mergeCell ref="A5:A6"/>
    <mergeCell ref="G5:J5"/>
    <mergeCell ref="K5:N5"/>
  </mergeCells>
  <printOptions horizontalCentered="1"/>
  <pageMargins left="0" right="0" top="0.78740157480314965" bottom="0" header="0" footer="0"/>
  <pageSetup paperSize="9" scale="95" orientation="landscape" r:id="rId1"/>
  <headerFooter alignWithMargins="0"/>
  <ignoredErrors>
    <ignoredError sqref="L7:L14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"/>
  <sheetViews>
    <sheetView view="pageBreakPreview" topLeftCell="A4" zoomScaleNormal="100" zoomScaleSheetLayoutView="100" workbookViewId="0">
      <selection activeCell="A2" sqref="A2:AA2"/>
    </sheetView>
  </sheetViews>
  <sheetFormatPr defaultRowHeight="15" x14ac:dyDescent="0.25"/>
  <cols>
    <col min="1" max="1" width="20.7109375" style="70" customWidth="1"/>
    <col min="2" max="10" width="8.28515625" style="70" customWidth="1"/>
    <col min="11" max="11" width="20.7109375" style="70" customWidth="1"/>
    <col min="12" max="241" width="9.140625" style="103"/>
    <col min="242" max="253" width="9.140625" style="29"/>
    <col min="254" max="254" width="20.7109375" style="29" customWidth="1"/>
    <col min="255" max="255" width="9.85546875" style="29" bestFit="1" customWidth="1"/>
    <col min="256" max="266" width="7" style="29" bestFit="1" customWidth="1"/>
    <col min="267" max="267" width="20.7109375" style="29" customWidth="1"/>
    <col min="268" max="509" width="9.140625" style="29"/>
    <col min="510" max="510" width="20.7109375" style="29" customWidth="1"/>
    <col min="511" max="511" width="9.85546875" style="29" bestFit="1" customWidth="1"/>
    <col min="512" max="522" width="7" style="29" bestFit="1" customWidth="1"/>
    <col min="523" max="523" width="20.7109375" style="29" customWidth="1"/>
    <col min="524" max="765" width="9.140625" style="29"/>
    <col min="766" max="766" width="20.7109375" style="29" customWidth="1"/>
    <col min="767" max="767" width="9.85546875" style="29" bestFit="1" customWidth="1"/>
    <col min="768" max="778" width="7" style="29" bestFit="1" customWidth="1"/>
    <col min="779" max="779" width="20.7109375" style="29" customWidth="1"/>
    <col min="780" max="1021" width="9.140625" style="29"/>
    <col min="1022" max="1022" width="20.7109375" style="29" customWidth="1"/>
    <col min="1023" max="1023" width="9.85546875" style="29" bestFit="1" customWidth="1"/>
    <col min="1024" max="1034" width="7" style="29" bestFit="1" customWidth="1"/>
    <col min="1035" max="1035" width="20.7109375" style="29" customWidth="1"/>
    <col min="1036" max="1277" width="9.140625" style="29"/>
    <col min="1278" max="1278" width="20.7109375" style="29" customWidth="1"/>
    <col min="1279" max="1279" width="9.85546875" style="29" bestFit="1" customWidth="1"/>
    <col min="1280" max="1290" width="7" style="29" bestFit="1" customWidth="1"/>
    <col min="1291" max="1291" width="20.7109375" style="29" customWidth="1"/>
    <col min="1292" max="1533" width="9.140625" style="29"/>
    <col min="1534" max="1534" width="20.7109375" style="29" customWidth="1"/>
    <col min="1535" max="1535" width="9.85546875" style="29" bestFit="1" customWidth="1"/>
    <col min="1536" max="1546" width="7" style="29" bestFit="1" customWidth="1"/>
    <col min="1547" max="1547" width="20.7109375" style="29" customWidth="1"/>
    <col min="1548" max="1789" width="9.140625" style="29"/>
    <col min="1790" max="1790" width="20.7109375" style="29" customWidth="1"/>
    <col min="1791" max="1791" width="9.85546875" style="29" bestFit="1" customWidth="1"/>
    <col min="1792" max="1802" width="7" style="29" bestFit="1" customWidth="1"/>
    <col min="1803" max="1803" width="20.7109375" style="29" customWidth="1"/>
    <col min="1804" max="2045" width="9.140625" style="29"/>
    <col min="2046" max="2046" width="20.7109375" style="29" customWidth="1"/>
    <col min="2047" max="2047" width="9.85546875" style="29" bestFit="1" customWidth="1"/>
    <col min="2048" max="2058" width="7" style="29" bestFit="1" customWidth="1"/>
    <col min="2059" max="2059" width="20.7109375" style="29" customWidth="1"/>
    <col min="2060" max="2301" width="9.140625" style="29"/>
    <col min="2302" max="2302" width="20.7109375" style="29" customWidth="1"/>
    <col min="2303" max="2303" width="9.85546875" style="29" bestFit="1" customWidth="1"/>
    <col min="2304" max="2314" width="7" style="29" bestFit="1" customWidth="1"/>
    <col min="2315" max="2315" width="20.7109375" style="29" customWidth="1"/>
    <col min="2316" max="2557" width="9.140625" style="29"/>
    <col min="2558" max="2558" width="20.7109375" style="29" customWidth="1"/>
    <col min="2559" max="2559" width="9.85546875" style="29" bestFit="1" customWidth="1"/>
    <col min="2560" max="2570" width="7" style="29" bestFit="1" customWidth="1"/>
    <col min="2571" max="2571" width="20.7109375" style="29" customWidth="1"/>
    <col min="2572" max="2813" width="9.140625" style="29"/>
    <col min="2814" max="2814" width="20.7109375" style="29" customWidth="1"/>
    <col min="2815" max="2815" width="9.85546875" style="29" bestFit="1" customWidth="1"/>
    <col min="2816" max="2826" width="7" style="29" bestFit="1" customWidth="1"/>
    <col min="2827" max="2827" width="20.7109375" style="29" customWidth="1"/>
    <col min="2828" max="3069" width="9.140625" style="29"/>
    <col min="3070" max="3070" width="20.7109375" style="29" customWidth="1"/>
    <col min="3071" max="3071" width="9.85546875" style="29" bestFit="1" customWidth="1"/>
    <col min="3072" max="3082" width="7" style="29" bestFit="1" customWidth="1"/>
    <col min="3083" max="3083" width="20.7109375" style="29" customWidth="1"/>
    <col min="3084" max="3325" width="9.140625" style="29"/>
    <col min="3326" max="3326" width="20.7109375" style="29" customWidth="1"/>
    <col min="3327" max="3327" width="9.85546875" style="29" bestFit="1" customWidth="1"/>
    <col min="3328" max="3338" width="7" style="29" bestFit="1" customWidth="1"/>
    <col min="3339" max="3339" width="20.7109375" style="29" customWidth="1"/>
    <col min="3340" max="3581" width="9.140625" style="29"/>
    <col min="3582" max="3582" width="20.7109375" style="29" customWidth="1"/>
    <col min="3583" max="3583" width="9.85546875" style="29" bestFit="1" customWidth="1"/>
    <col min="3584" max="3594" width="7" style="29" bestFit="1" customWidth="1"/>
    <col min="3595" max="3595" width="20.7109375" style="29" customWidth="1"/>
    <col min="3596" max="3837" width="9.140625" style="29"/>
    <col min="3838" max="3838" width="20.7109375" style="29" customWidth="1"/>
    <col min="3839" max="3839" width="9.85546875" style="29" bestFit="1" customWidth="1"/>
    <col min="3840" max="3850" width="7" style="29" bestFit="1" customWidth="1"/>
    <col min="3851" max="3851" width="20.7109375" style="29" customWidth="1"/>
    <col min="3852" max="4093" width="9.140625" style="29"/>
    <col min="4094" max="4094" width="20.7109375" style="29" customWidth="1"/>
    <col min="4095" max="4095" width="9.85546875" style="29" bestFit="1" customWidth="1"/>
    <col min="4096" max="4106" width="7" style="29" bestFit="1" customWidth="1"/>
    <col min="4107" max="4107" width="20.7109375" style="29" customWidth="1"/>
    <col min="4108" max="4349" width="9.140625" style="29"/>
    <col min="4350" max="4350" width="20.7109375" style="29" customWidth="1"/>
    <col min="4351" max="4351" width="9.85546875" style="29" bestFit="1" customWidth="1"/>
    <col min="4352" max="4362" width="7" style="29" bestFit="1" customWidth="1"/>
    <col min="4363" max="4363" width="20.7109375" style="29" customWidth="1"/>
    <col min="4364" max="4605" width="9.140625" style="29"/>
    <col min="4606" max="4606" width="20.7109375" style="29" customWidth="1"/>
    <col min="4607" max="4607" width="9.85546875" style="29" bestFit="1" customWidth="1"/>
    <col min="4608" max="4618" width="7" style="29" bestFit="1" customWidth="1"/>
    <col min="4619" max="4619" width="20.7109375" style="29" customWidth="1"/>
    <col min="4620" max="4861" width="9.140625" style="29"/>
    <col min="4862" max="4862" width="20.7109375" style="29" customWidth="1"/>
    <col min="4863" max="4863" width="9.85546875" style="29" bestFit="1" customWidth="1"/>
    <col min="4864" max="4874" width="7" style="29" bestFit="1" customWidth="1"/>
    <col min="4875" max="4875" width="20.7109375" style="29" customWidth="1"/>
    <col min="4876" max="5117" width="9.140625" style="29"/>
    <col min="5118" max="5118" width="20.7109375" style="29" customWidth="1"/>
    <col min="5119" max="5119" width="9.85546875" style="29" bestFit="1" customWidth="1"/>
    <col min="5120" max="5130" width="7" style="29" bestFit="1" customWidth="1"/>
    <col min="5131" max="5131" width="20.7109375" style="29" customWidth="1"/>
    <col min="5132" max="5373" width="9.140625" style="29"/>
    <col min="5374" max="5374" width="20.7109375" style="29" customWidth="1"/>
    <col min="5375" max="5375" width="9.85546875" style="29" bestFit="1" customWidth="1"/>
    <col min="5376" max="5386" width="7" style="29" bestFit="1" customWidth="1"/>
    <col min="5387" max="5387" width="20.7109375" style="29" customWidth="1"/>
    <col min="5388" max="5629" width="9.140625" style="29"/>
    <col min="5630" max="5630" width="20.7109375" style="29" customWidth="1"/>
    <col min="5631" max="5631" width="9.85546875" style="29" bestFit="1" customWidth="1"/>
    <col min="5632" max="5642" width="7" style="29" bestFit="1" customWidth="1"/>
    <col min="5643" max="5643" width="20.7109375" style="29" customWidth="1"/>
    <col min="5644" max="5885" width="9.140625" style="29"/>
    <col min="5886" max="5886" width="20.7109375" style="29" customWidth="1"/>
    <col min="5887" max="5887" width="9.85546875" style="29" bestFit="1" customWidth="1"/>
    <col min="5888" max="5898" width="7" style="29" bestFit="1" customWidth="1"/>
    <col min="5899" max="5899" width="20.7109375" style="29" customWidth="1"/>
    <col min="5900" max="6141" width="9.140625" style="29"/>
    <col min="6142" max="6142" width="20.7109375" style="29" customWidth="1"/>
    <col min="6143" max="6143" width="9.85546875" style="29" bestFit="1" customWidth="1"/>
    <col min="6144" max="6154" width="7" style="29" bestFit="1" customWidth="1"/>
    <col min="6155" max="6155" width="20.7109375" style="29" customWidth="1"/>
    <col min="6156" max="6397" width="9.140625" style="29"/>
    <col min="6398" max="6398" width="20.7109375" style="29" customWidth="1"/>
    <col min="6399" max="6399" width="9.85546875" style="29" bestFit="1" customWidth="1"/>
    <col min="6400" max="6410" width="7" style="29" bestFit="1" customWidth="1"/>
    <col min="6411" max="6411" width="20.7109375" style="29" customWidth="1"/>
    <col min="6412" max="6653" width="9.140625" style="29"/>
    <col min="6654" max="6654" width="20.7109375" style="29" customWidth="1"/>
    <col min="6655" max="6655" width="9.85546875" style="29" bestFit="1" customWidth="1"/>
    <col min="6656" max="6666" width="7" style="29" bestFit="1" customWidth="1"/>
    <col min="6667" max="6667" width="20.7109375" style="29" customWidth="1"/>
    <col min="6668" max="6909" width="9.140625" style="29"/>
    <col min="6910" max="6910" width="20.7109375" style="29" customWidth="1"/>
    <col min="6911" max="6911" width="9.85546875" style="29" bestFit="1" customWidth="1"/>
    <col min="6912" max="6922" width="7" style="29" bestFit="1" customWidth="1"/>
    <col min="6923" max="6923" width="20.7109375" style="29" customWidth="1"/>
    <col min="6924" max="7165" width="9.140625" style="29"/>
    <col min="7166" max="7166" width="20.7109375" style="29" customWidth="1"/>
    <col min="7167" max="7167" width="9.85546875" style="29" bestFit="1" customWidth="1"/>
    <col min="7168" max="7178" width="7" style="29" bestFit="1" customWidth="1"/>
    <col min="7179" max="7179" width="20.7109375" style="29" customWidth="1"/>
    <col min="7180" max="7421" width="9.140625" style="29"/>
    <col min="7422" max="7422" width="20.7109375" style="29" customWidth="1"/>
    <col min="7423" max="7423" width="9.85546875" style="29" bestFit="1" customWidth="1"/>
    <col min="7424" max="7434" width="7" style="29" bestFit="1" customWidth="1"/>
    <col min="7435" max="7435" width="20.7109375" style="29" customWidth="1"/>
    <col min="7436" max="7677" width="9.140625" style="29"/>
    <col min="7678" max="7678" width="20.7109375" style="29" customWidth="1"/>
    <col min="7679" max="7679" width="9.85546875" style="29" bestFit="1" customWidth="1"/>
    <col min="7680" max="7690" width="7" style="29" bestFit="1" customWidth="1"/>
    <col min="7691" max="7691" width="20.7109375" style="29" customWidth="1"/>
    <col min="7692" max="7933" width="9.140625" style="29"/>
    <col min="7934" max="7934" width="20.7109375" style="29" customWidth="1"/>
    <col min="7935" max="7935" width="9.85546875" style="29" bestFit="1" customWidth="1"/>
    <col min="7936" max="7946" width="7" style="29" bestFit="1" customWidth="1"/>
    <col min="7947" max="7947" width="20.7109375" style="29" customWidth="1"/>
    <col min="7948" max="8189" width="9.140625" style="29"/>
    <col min="8190" max="8190" width="20.7109375" style="29" customWidth="1"/>
    <col min="8191" max="8191" width="9.85546875" style="29" bestFit="1" customWidth="1"/>
    <col min="8192" max="8202" width="7" style="29" bestFit="1" customWidth="1"/>
    <col min="8203" max="8203" width="20.7109375" style="29" customWidth="1"/>
    <col min="8204" max="8445" width="9.140625" style="29"/>
    <col min="8446" max="8446" width="20.7109375" style="29" customWidth="1"/>
    <col min="8447" max="8447" width="9.85546875" style="29" bestFit="1" customWidth="1"/>
    <col min="8448" max="8458" width="7" style="29" bestFit="1" customWidth="1"/>
    <col min="8459" max="8459" width="20.7109375" style="29" customWidth="1"/>
    <col min="8460" max="8701" width="9.140625" style="29"/>
    <col min="8702" max="8702" width="20.7109375" style="29" customWidth="1"/>
    <col min="8703" max="8703" width="9.85546875" style="29" bestFit="1" customWidth="1"/>
    <col min="8704" max="8714" width="7" style="29" bestFit="1" customWidth="1"/>
    <col min="8715" max="8715" width="20.7109375" style="29" customWidth="1"/>
    <col min="8716" max="8957" width="9.140625" style="29"/>
    <col min="8958" max="8958" width="20.7109375" style="29" customWidth="1"/>
    <col min="8959" max="8959" width="9.85546875" style="29" bestFit="1" customWidth="1"/>
    <col min="8960" max="8970" width="7" style="29" bestFit="1" customWidth="1"/>
    <col min="8971" max="8971" width="20.7109375" style="29" customWidth="1"/>
    <col min="8972" max="9213" width="9.140625" style="29"/>
    <col min="9214" max="9214" width="20.7109375" style="29" customWidth="1"/>
    <col min="9215" max="9215" width="9.85546875" style="29" bestFit="1" customWidth="1"/>
    <col min="9216" max="9226" width="7" style="29" bestFit="1" customWidth="1"/>
    <col min="9227" max="9227" width="20.7109375" style="29" customWidth="1"/>
    <col min="9228" max="9469" width="9.140625" style="29"/>
    <col min="9470" max="9470" width="20.7109375" style="29" customWidth="1"/>
    <col min="9471" max="9471" width="9.85546875" style="29" bestFit="1" customWidth="1"/>
    <col min="9472" max="9482" width="7" style="29" bestFit="1" customWidth="1"/>
    <col min="9483" max="9483" width="20.7109375" style="29" customWidth="1"/>
    <col min="9484" max="9725" width="9.140625" style="29"/>
    <col min="9726" max="9726" width="20.7109375" style="29" customWidth="1"/>
    <col min="9727" max="9727" width="9.85546875" style="29" bestFit="1" customWidth="1"/>
    <col min="9728" max="9738" width="7" style="29" bestFit="1" customWidth="1"/>
    <col min="9739" max="9739" width="20.7109375" style="29" customWidth="1"/>
    <col min="9740" max="9981" width="9.140625" style="29"/>
    <col min="9982" max="9982" width="20.7109375" style="29" customWidth="1"/>
    <col min="9983" max="9983" width="9.85546875" style="29" bestFit="1" customWidth="1"/>
    <col min="9984" max="9994" width="7" style="29" bestFit="1" customWidth="1"/>
    <col min="9995" max="9995" width="20.7109375" style="29" customWidth="1"/>
    <col min="9996" max="10237" width="9.140625" style="29"/>
    <col min="10238" max="10238" width="20.7109375" style="29" customWidth="1"/>
    <col min="10239" max="10239" width="9.85546875" style="29" bestFit="1" customWidth="1"/>
    <col min="10240" max="10250" width="7" style="29" bestFit="1" customWidth="1"/>
    <col min="10251" max="10251" width="20.7109375" style="29" customWidth="1"/>
    <col min="10252" max="10493" width="9.140625" style="29"/>
    <col min="10494" max="10494" width="20.7109375" style="29" customWidth="1"/>
    <col min="10495" max="10495" width="9.85546875" style="29" bestFit="1" customWidth="1"/>
    <col min="10496" max="10506" width="7" style="29" bestFit="1" customWidth="1"/>
    <col min="10507" max="10507" width="20.7109375" style="29" customWidth="1"/>
    <col min="10508" max="10749" width="9.140625" style="29"/>
    <col min="10750" max="10750" width="20.7109375" style="29" customWidth="1"/>
    <col min="10751" max="10751" width="9.85546875" style="29" bestFit="1" customWidth="1"/>
    <col min="10752" max="10762" width="7" style="29" bestFit="1" customWidth="1"/>
    <col min="10763" max="10763" width="20.7109375" style="29" customWidth="1"/>
    <col min="10764" max="11005" width="9.140625" style="29"/>
    <col min="11006" max="11006" width="20.7109375" style="29" customWidth="1"/>
    <col min="11007" max="11007" width="9.85546875" style="29" bestFit="1" customWidth="1"/>
    <col min="11008" max="11018" width="7" style="29" bestFit="1" customWidth="1"/>
    <col min="11019" max="11019" width="20.7109375" style="29" customWidth="1"/>
    <col min="11020" max="11261" width="9.140625" style="29"/>
    <col min="11262" max="11262" width="20.7109375" style="29" customWidth="1"/>
    <col min="11263" max="11263" width="9.85546875" style="29" bestFit="1" customWidth="1"/>
    <col min="11264" max="11274" width="7" style="29" bestFit="1" customWidth="1"/>
    <col min="11275" max="11275" width="20.7109375" style="29" customWidth="1"/>
    <col min="11276" max="11517" width="9.140625" style="29"/>
    <col min="11518" max="11518" width="20.7109375" style="29" customWidth="1"/>
    <col min="11519" max="11519" width="9.85546875" style="29" bestFit="1" customWidth="1"/>
    <col min="11520" max="11530" width="7" style="29" bestFit="1" customWidth="1"/>
    <col min="11531" max="11531" width="20.7109375" style="29" customWidth="1"/>
    <col min="11532" max="11773" width="9.140625" style="29"/>
    <col min="11774" max="11774" width="20.7109375" style="29" customWidth="1"/>
    <col min="11775" max="11775" width="9.85546875" style="29" bestFit="1" customWidth="1"/>
    <col min="11776" max="11786" width="7" style="29" bestFit="1" customWidth="1"/>
    <col min="11787" max="11787" width="20.7109375" style="29" customWidth="1"/>
    <col min="11788" max="12029" width="9.140625" style="29"/>
    <col min="12030" max="12030" width="20.7109375" style="29" customWidth="1"/>
    <col min="12031" max="12031" width="9.85546875" style="29" bestFit="1" customWidth="1"/>
    <col min="12032" max="12042" width="7" style="29" bestFit="1" customWidth="1"/>
    <col min="12043" max="12043" width="20.7109375" style="29" customWidth="1"/>
    <col min="12044" max="12285" width="9.140625" style="29"/>
    <col min="12286" max="12286" width="20.7109375" style="29" customWidth="1"/>
    <col min="12287" max="12287" width="9.85546875" style="29" bestFit="1" customWidth="1"/>
    <col min="12288" max="12298" width="7" style="29" bestFit="1" customWidth="1"/>
    <col min="12299" max="12299" width="20.7109375" style="29" customWidth="1"/>
    <col min="12300" max="12541" width="9.140625" style="29"/>
    <col min="12542" max="12542" width="20.7109375" style="29" customWidth="1"/>
    <col min="12543" max="12543" width="9.85546875" style="29" bestFit="1" customWidth="1"/>
    <col min="12544" max="12554" width="7" style="29" bestFit="1" customWidth="1"/>
    <col min="12555" max="12555" width="20.7109375" style="29" customWidth="1"/>
    <col min="12556" max="12797" width="9.140625" style="29"/>
    <col min="12798" max="12798" width="20.7109375" style="29" customWidth="1"/>
    <col min="12799" max="12799" width="9.85546875" style="29" bestFit="1" customWidth="1"/>
    <col min="12800" max="12810" width="7" style="29" bestFit="1" customWidth="1"/>
    <col min="12811" max="12811" width="20.7109375" style="29" customWidth="1"/>
    <col min="12812" max="13053" width="9.140625" style="29"/>
    <col min="13054" max="13054" width="20.7109375" style="29" customWidth="1"/>
    <col min="13055" max="13055" width="9.85546875" style="29" bestFit="1" customWidth="1"/>
    <col min="13056" max="13066" width="7" style="29" bestFit="1" customWidth="1"/>
    <col min="13067" max="13067" width="20.7109375" style="29" customWidth="1"/>
    <col min="13068" max="13309" width="9.140625" style="29"/>
    <col min="13310" max="13310" width="20.7109375" style="29" customWidth="1"/>
    <col min="13311" max="13311" width="9.85546875" style="29" bestFit="1" customWidth="1"/>
    <col min="13312" max="13322" width="7" style="29" bestFit="1" customWidth="1"/>
    <col min="13323" max="13323" width="20.7109375" style="29" customWidth="1"/>
    <col min="13324" max="13565" width="9.140625" style="29"/>
    <col min="13566" max="13566" width="20.7109375" style="29" customWidth="1"/>
    <col min="13567" max="13567" width="9.85546875" style="29" bestFit="1" customWidth="1"/>
    <col min="13568" max="13578" width="7" style="29" bestFit="1" customWidth="1"/>
    <col min="13579" max="13579" width="20.7109375" style="29" customWidth="1"/>
    <col min="13580" max="13821" width="9.140625" style="29"/>
    <col min="13822" max="13822" width="20.7109375" style="29" customWidth="1"/>
    <col min="13823" max="13823" width="9.85546875" style="29" bestFit="1" customWidth="1"/>
    <col min="13824" max="13834" width="7" style="29" bestFit="1" customWidth="1"/>
    <col min="13835" max="13835" width="20.7109375" style="29" customWidth="1"/>
    <col min="13836" max="14077" width="9.140625" style="29"/>
    <col min="14078" max="14078" width="20.7109375" style="29" customWidth="1"/>
    <col min="14079" max="14079" width="9.85546875" style="29" bestFit="1" customWidth="1"/>
    <col min="14080" max="14090" width="7" style="29" bestFit="1" customWidth="1"/>
    <col min="14091" max="14091" width="20.7109375" style="29" customWidth="1"/>
    <col min="14092" max="14333" width="9.140625" style="29"/>
    <col min="14334" max="14334" width="20.7109375" style="29" customWidth="1"/>
    <col min="14335" max="14335" width="9.85546875" style="29" bestFit="1" customWidth="1"/>
    <col min="14336" max="14346" width="7" style="29" bestFit="1" customWidth="1"/>
    <col min="14347" max="14347" width="20.7109375" style="29" customWidth="1"/>
    <col min="14348" max="14589" width="9.140625" style="29"/>
    <col min="14590" max="14590" width="20.7109375" style="29" customWidth="1"/>
    <col min="14591" max="14591" width="9.85546875" style="29" bestFit="1" customWidth="1"/>
    <col min="14592" max="14602" width="7" style="29" bestFit="1" customWidth="1"/>
    <col min="14603" max="14603" width="20.7109375" style="29" customWidth="1"/>
    <col min="14604" max="14845" width="9.140625" style="29"/>
    <col min="14846" max="14846" width="20.7109375" style="29" customWidth="1"/>
    <col min="14847" max="14847" width="9.85546875" style="29" bestFit="1" customWidth="1"/>
    <col min="14848" max="14858" width="7" style="29" bestFit="1" customWidth="1"/>
    <col min="14859" max="14859" width="20.7109375" style="29" customWidth="1"/>
    <col min="14860" max="15101" width="9.140625" style="29"/>
    <col min="15102" max="15102" width="20.7109375" style="29" customWidth="1"/>
    <col min="15103" max="15103" width="9.85546875" style="29" bestFit="1" customWidth="1"/>
    <col min="15104" max="15114" width="7" style="29" bestFit="1" customWidth="1"/>
    <col min="15115" max="15115" width="20.7109375" style="29" customWidth="1"/>
    <col min="15116" max="15357" width="9.140625" style="29"/>
    <col min="15358" max="15358" width="20.7109375" style="29" customWidth="1"/>
    <col min="15359" max="15359" width="9.85546875" style="29" bestFit="1" customWidth="1"/>
    <col min="15360" max="15370" width="7" style="29" bestFit="1" customWidth="1"/>
    <col min="15371" max="15371" width="20.7109375" style="29" customWidth="1"/>
    <col min="15372" max="15613" width="9.140625" style="29"/>
    <col min="15614" max="15614" width="20.7109375" style="29" customWidth="1"/>
    <col min="15615" max="15615" width="9.85546875" style="29" bestFit="1" customWidth="1"/>
    <col min="15616" max="15626" width="7" style="29" bestFit="1" customWidth="1"/>
    <col min="15627" max="15627" width="20.7109375" style="29" customWidth="1"/>
    <col min="15628" max="15869" width="9.140625" style="29"/>
    <col min="15870" max="15870" width="20.7109375" style="29" customWidth="1"/>
    <col min="15871" max="15871" width="9.85546875" style="29" bestFit="1" customWidth="1"/>
    <col min="15872" max="15882" width="7" style="29" bestFit="1" customWidth="1"/>
    <col min="15883" max="15883" width="20.7109375" style="29" customWidth="1"/>
    <col min="15884" max="16125" width="9.140625" style="29"/>
    <col min="16126" max="16126" width="20.7109375" style="29" customWidth="1"/>
    <col min="16127" max="16127" width="9.85546875" style="29" bestFit="1" customWidth="1"/>
    <col min="16128" max="16138" width="7" style="29" bestFit="1" customWidth="1"/>
    <col min="16139" max="16139" width="20.7109375" style="29" customWidth="1"/>
    <col min="16140" max="16384" width="9.140625" style="29"/>
  </cols>
  <sheetData>
    <row r="1" spans="1:11" ht="18" customHeight="1" x14ac:dyDescent="0.25">
      <c r="A1" s="694" t="s">
        <v>306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spans="1:11" ht="36.75" customHeight="1" x14ac:dyDescent="0.25">
      <c r="A2" s="695" t="s">
        <v>694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</row>
    <row r="3" spans="1:11" ht="15.75" x14ac:dyDescent="0.25">
      <c r="A3" s="696">
        <v>2012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</row>
    <row r="4" spans="1:11" ht="15.75" x14ac:dyDescent="0.3">
      <c r="A4" s="487" t="s">
        <v>628</v>
      </c>
      <c r="B4" s="488"/>
      <c r="C4" s="489"/>
      <c r="D4" s="489"/>
      <c r="E4" s="489"/>
      <c r="F4" s="489"/>
      <c r="G4" s="489"/>
      <c r="H4" s="489"/>
      <c r="I4" s="489"/>
      <c r="J4" s="489"/>
      <c r="K4" s="488" t="s">
        <v>69</v>
      </c>
    </row>
    <row r="5" spans="1:11" ht="33.75" customHeight="1" x14ac:dyDescent="0.2">
      <c r="A5" s="697" t="s">
        <v>154</v>
      </c>
      <c r="B5" s="699" t="s">
        <v>281</v>
      </c>
      <c r="C5" s="700"/>
      <c r="D5" s="701"/>
      <c r="E5" s="702" t="s">
        <v>626</v>
      </c>
      <c r="F5" s="702"/>
      <c r="G5" s="702"/>
      <c r="H5" s="702" t="s">
        <v>222</v>
      </c>
      <c r="I5" s="702"/>
      <c r="J5" s="703"/>
      <c r="K5" s="704" t="s">
        <v>55</v>
      </c>
    </row>
    <row r="6" spans="1:11" ht="30" customHeight="1" x14ac:dyDescent="0.2">
      <c r="A6" s="698"/>
      <c r="B6" s="73" t="s">
        <v>271</v>
      </c>
      <c r="C6" s="73" t="s">
        <v>214</v>
      </c>
      <c r="D6" s="73" t="s">
        <v>215</v>
      </c>
      <c r="E6" s="73" t="s">
        <v>271</v>
      </c>
      <c r="F6" s="73" t="s">
        <v>214</v>
      </c>
      <c r="G6" s="73" t="s">
        <v>215</v>
      </c>
      <c r="H6" s="73" t="s">
        <v>271</v>
      </c>
      <c r="I6" s="73" t="s">
        <v>214</v>
      </c>
      <c r="J6" s="73" t="s">
        <v>215</v>
      </c>
      <c r="K6" s="705"/>
    </row>
    <row r="7" spans="1:11" ht="25.5" customHeight="1" thickBot="1" x14ac:dyDescent="0.25">
      <c r="A7" s="133" t="s">
        <v>332</v>
      </c>
      <c r="B7" s="233">
        <f>D7+C7</f>
        <v>425</v>
      </c>
      <c r="C7" s="233">
        <f>I7+F7</f>
        <v>220</v>
      </c>
      <c r="D7" s="233">
        <f>J7+G7</f>
        <v>205</v>
      </c>
      <c r="E7" s="233">
        <f>G7+F7</f>
        <v>247</v>
      </c>
      <c r="F7" s="406">
        <v>129</v>
      </c>
      <c r="G7" s="406">
        <v>118</v>
      </c>
      <c r="H7" s="233">
        <f>J7+I7</f>
        <v>178</v>
      </c>
      <c r="I7" s="225">
        <v>91</v>
      </c>
      <c r="J7" s="225">
        <v>87</v>
      </c>
      <c r="K7" s="152" t="s">
        <v>328</v>
      </c>
    </row>
    <row r="8" spans="1:11" ht="25.5" customHeight="1" thickBot="1" x14ac:dyDescent="0.25">
      <c r="A8" s="49" t="s">
        <v>57</v>
      </c>
      <c r="B8" s="291">
        <f t="shared" ref="B8:B13" si="0">D8+C8</f>
        <v>3568</v>
      </c>
      <c r="C8" s="291">
        <f t="shared" ref="C8:C13" si="1">I8+F8</f>
        <v>1770</v>
      </c>
      <c r="D8" s="291">
        <f t="shared" ref="D8:D13" si="2">J8+G8</f>
        <v>1798</v>
      </c>
      <c r="E8" s="291">
        <f t="shared" ref="E8:E13" si="3">G8+F8</f>
        <v>2101</v>
      </c>
      <c r="F8" s="212">
        <v>1039</v>
      </c>
      <c r="G8" s="212">
        <v>1062</v>
      </c>
      <c r="H8" s="291">
        <f t="shared" ref="H8:H13" si="4">J8+I8</f>
        <v>1467</v>
      </c>
      <c r="I8" s="213">
        <v>731</v>
      </c>
      <c r="J8" s="213">
        <v>736</v>
      </c>
      <c r="K8" s="74" t="s">
        <v>58</v>
      </c>
    </row>
    <row r="9" spans="1:11" ht="25.5" customHeight="1" thickBot="1" x14ac:dyDescent="0.25">
      <c r="A9" s="50" t="s">
        <v>59</v>
      </c>
      <c r="B9" s="233">
        <f t="shared" si="0"/>
        <v>6939</v>
      </c>
      <c r="C9" s="233">
        <f t="shared" si="1"/>
        <v>3393</v>
      </c>
      <c r="D9" s="233">
        <f t="shared" si="2"/>
        <v>3546</v>
      </c>
      <c r="E9" s="233">
        <f t="shared" si="3"/>
        <v>4733</v>
      </c>
      <c r="F9" s="214">
        <v>2348</v>
      </c>
      <c r="G9" s="214">
        <v>2385</v>
      </c>
      <c r="H9" s="233">
        <f t="shared" si="4"/>
        <v>2206</v>
      </c>
      <c r="I9" s="215">
        <v>1045</v>
      </c>
      <c r="J9" s="215">
        <v>1161</v>
      </c>
      <c r="K9" s="75" t="s">
        <v>60</v>
      </c>
    </row>
    <row r="10" spans="1:11" ht="25.5" customHeight="1" thickBot="1" x14ac:dyDescent="0.25">
      <c r="A10" s="49" t="s">
        <v>61</v>
      </c>
      <c r="B10" s="291">
        <f t="shared" si="0"/>
        <v>6368</v>
      </c>
      <c r="C10" s="291">
        <f t="shared" si="1"/>
        <v>3055</v>
      </c>
      <c r="D10" s="291">
        <f t="shared" si="2"/>
        <v>3313</v>
      </c>
      <c r="E10" s="291">
        <f t="shared" si="3"/>
        <v>4638</v>
      </c>
      <c r="F10" s="212">
        <v>2214</v>
      </c>
      <c r="G10" s="212">
        <v>2424</v>
      </c>
      <c r="H10" s="291">
        <f t="shared" si="4"/>
        <v>1730</v>
      </c>
      <c r="I10" s="213">
        <v>841</v>
      </c>
      <c r="J10" s="213">
        <v>889</v>
      </c>
      <c r="K10" s="74" t="s">
        <v>62</v>
      </c>
    </row>
    <row r="11" spans="1:11" ht="25.5" customHeight="1" thickBot="1" x14ac:dyDescent="0.25">
      <c r="A11" s="50" t="s">
        <v>63</v>
      </c>
      <c r="B11" s="233">
        <f t="shared" si="0"/>
        <v>3121</v>
      </c>
      <c r="C11" s="233">
        <f t="shared" si="1"/>
        <v>1589</v>
      </c>
      <c r="D11" s="233">
        <f t="shared" si="2"/>
        <v>1532</v>
      </c>
      <c r="E11" s="233">
        <f t="shared" si="3"/>
        <v>2135</v>
      </c>
      <c r="F11" s="214">
        <v>1072</v>
      </c>
      <c r="G11" s="214">
        <v>1063</v>
      </c>
      <c r="H11" s="233">
        <f t="shared" si="4"/>
        <v>986</v>
      </c>
      <c r="I11" s="215">
        <v>517</v>
      </c>
      <c r="J11" s="215">
        <v>469</v>
      </c>
      <c r="K11" s="75" t="s">
        <v>64</v>
      </c>
    </row>
    <row r="12" spans="1:11" ht="25.5" customHeight="1" thickBot="1" x14ac:dyDescent="0.25">
      <c r="A12" s="49" t="s">
        <v>65</v>
      </c>
      <c r="B12" s="291">
        <f t="shared" si="0"/>
        <v>892</v>
      </c>
      <c r="C12" s="291">
        <f t="shared" si="1"/>
        <v>447</v>
      </c>
      <c r="D12" s="291">
        <f t="shared" si="2"/>
        <v>445</v>
      </c>
      <c r="E12" s="291">
        <f t="shared" si="3"/>
        <v>547</v>
      </c>
      <c r="F12" s="212">
        <v>278</v>
      </c>
      <c r="G12" s="212">
        <v>269</v>
      </c>
      <c r="H12" s="291">
        <f t="shared" si="4"/>
        <v>345</v>
      </c>
      <c r="I12" s="213">
        <v>169</v>
      </c>
      <c r="J12" s="213">
        <v>176</v>
      </c>
      <c r="K12" s="74" t="s">
        <v>66</v>
      </c>
    </row>
    <row r="13" spans="1:11" ht="25.5" customHeight="1" x14ac:dyDescent="0.2">
      <c r="A13" s="171" t="s">
        <v>627</v>
      </c>
      <c r="B13" s="296">
        <f t="shared" si="0"/>
        <v>110</v>
      </c>
      <c r="C13" s="296">
        <f t="shared" si="1"/>
        <v>59</v>
      </c>
      <c r="D13" s="296">
        <f t="shared" si="2"/>
        <v>51</v>
      </c>
      <c r="E13" s="296">
        <f t="shared" si="3"/>
        <v>69</v>
      </c>
      <c r="F13" s="491">
        <v>37</v>
      </c>
      <c r="G13" s="491">
        <v>32</v>
      </c>
      <c r="H13" s="296">
        <f t="shared" si="4"/>
        <v>41</v>
      </c>
      <c r="I13" s="226">
        <v>22</v>
      </c>
      <c r="J13" s="226">
        <v>19</v>
      </c>
      <c r="K13" s="492" t="s">
        <v>627</v>
      </c>
    </row>
    <row r="14" spans="1:11" ht="25.5" customHeight="1" x14ac:dyDescent="0.2">
      <c r="A14" s="172" t="s">
        <v>26</v>
      </c>
      <c r="B14" s="235">
        <f>SUM(B7:B13)</f>
        <v>21423</v>
      </c>
      <c r="C14" s="235">
        <f>I14+F14</f>
        <v>10533</v>
      </c>
      <c r="D14" s="235">
        <f>J14+G14</f>
        <v>10890</v>
      </c>
      <c r="E14" s="235">
        <f t="shared" ref="E14:J14" si="5">SUM(E7:E13)</f>
        <v>14470</v>
      </c>
      <c r="F14" s="235">
        <f t="shared" si="5"/>
        <v>7117</v>
      </c>
      <c r="G14" s="235">
        <f t="shared" si="5"/>
        <v>7353</v>
      </c>
      <c r="H14" s="235">
        <f t="shared" si="5"/>
        <v>6953</v>
      </c>
      <c r="I14" s="235">
        <f t="shared" si="5"/>
        <v>3416</v>
      </c>
      <c r="J14" s="235">
        <f t="shared" si="5"/>
        <v>3537</v>
      </c>
      <c r="K14" s="77" t="s">
        <v>27</v>
      </c>
    </row>
    <row r="17" spans="1:3" ht="57" x14ac:dyDescent="0.25">
      <c r="A17" s="127"/>
      <c r="B17" s="126" t="s">
        <v>290</v>
      </c>
      <c r="C17" s="126" t="s">
        <v>287</v>
      </c>
    </row>
    <row r="18" spans="1:3" ht="28.5" x14ac:dyDescent="0.25">
      <c r="A18" s="126" t="s">
        <v>329</v>
      </c>
      <c r="B18" s="490">
        <f>H7</f>
        <v>178</v>
      </c>
      <c r="C18" s="490">
        <f>E7</f>
        <v>247</v>
      </c>
    </row>
    <row r="19" spans="1:3" x14ac:dyDescent="0.25">
      <c r="A19" s="126" t="s">
        <v>57</v>
      </c>
      <c r="B19" s="127">
        <f t="shared" ref="B19:B24" si="6">H8</f>
        <v>1467</v>
      </c>
      <c r="C19" s="490">
        <f>E8</f>
        <v>2101</v>
      </c>
    </row>
    <row r="20" spans="1:3" x14ac:dyDescent="0.25">
      <c r="A20" s="126" t="s">
        <v>59</v>
      </c>
      <c r="B20" s="127">
        <f t="shared" si="6"/>
        <v>2206</v>
      </c>
      <c r="C20" s="490">
        <f t="shared" ref="C20:C24" si="7">E9</f>
        <v>4733</v>
      </c>
    </row>
    <row r="21" spans="1:3" x14ac:dyDescent="0.25">
      <c r="A21" s="126" t="s">
        <v>61</v>
      </c>
      <c r="B21" s="127">
        <f t="shared" si="6"/>
        <v>1730</v>
      </c>
      <c r="C21" s="490">
        <f t="shared" si="7"/>
        <v>4638</v>
      </c>
    </row>
    <row r="22" spans="1:3" x14ac:dyDescent="0.25">
      <c r="A22" s="126" t="s">
        <v>63</v>
      </c>
      <c r="B22" s="127">
        <f t="shared" si="6"/>
        <v>986</v>
      </c>
      <c r="C22" s="490">
        <f t="shared" si="7"/>
        <v>2135</v>
      </c>
    </row>
    <row r="23" spans="1:3" x14ac:dyDescent="0.25">
      <c r="A23" s="126" t="s">
        <v>65</v>
      </c>
      <c r="B23" s="127">
        <f t="shared" si="6"/>
        <v>345</v>
      </c>
      <c r="C23" s="490">
        <f t="shared" si="7"/>
        <v>547</v>
      </c>
    </row>
    <row r="24" spans="1:3" x14ac:dyDescent="0.25">
      <c r="A24" s="126" t="s">
        <v>627</v>
      </c>
      <c r="B24" s="127">
        <f t="shared" si="6"/>
        <v>41</v>
      </c>
      <c r="C24" s="490">
        <f t="shared" si="7"/>
        <v>69</v>
      </c>
    </row>
  </sheetData>
  <mergeCells count="8">
    <mergeCell ref="A1:K1"/>
    <mergeCell ref="A2:K2"/>
    <mergeCell ref="A3:K3"/>
    <mergeCell ref="A5:A6"/>
    <mergeCell ref="B5:D5"/>
    <mergeCell ref="E5:G5"/>
    <mergeCell ref="H5:J5"/>
    <mergeCell ref="K5:K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31" style="69" customWidth="1"/>
    <col min="2" max="2" width="8.42578125" style="69" customWidth="1"/>
    <col min="3" max="4" width="8" style="69" customWidth="1"/>
    <col min="5" max="5" width="8.5703125" style="69" customWidth="1"/>
    <col min="6" max="10" width="7.7109375" style="69" customWidth="1"/>
    <col min="11" max="11" width="29.7109375" style="69" customWidth="1"/>
    <col min="12" max="256" width="9.140625" style="68"/>
    <col min="257" max="257" width="25.7109375" style="68" customWidth="1"/>
    <col min="258" max="258" width="8.42578125" style="68" customWidth="1"/>
    <col min="259" max="260" width="7.7109375" style="68" customWidth="1"/>
    <col min="261" max="261" width="8.5703125" style="68" customWidth="1"/>
    <col min="262" max="266" width="7.7109375" style="68" customWidth="1"/>
    <col min="267" max="267" width="25.7109375" style="68" customWidth="1"/>
    <col min="268" max="512" width="9.140625" style="68"/>
    <col min="513" max="513" width="25.7109375" style="68" customWidth="1"/>
    <col min="514" max="514" width="8.42578125" style="68" customWidth="1"/>
    <col min="515" max="516" width="7.7109375" style="68" customWidth="1"/>
    <col min="517" max="517" width="8.5703125" style="68" customWidth="1"/>
    <col min="518" max="522" width="7.7109375" style="68" customWidth="1"/>
    <col min="523" max="523" width="25.7109375" style="68" customWidth="1"/>
    <col min="524" max="768" width="9.140625" style="68"/>
    <col min="769" max="769" width="25.7109375" style="68" customWidth="1"/>
    <col min="770" max="770" width="8.42578125" style="68" customWidth="1"/>
    <col min="771" max="772" width="7.7109375" style="68" customWidth="1"/>
    <col min="773" max="773" width="8.5703125" style="68" customWidth="1"/>
    <col min="774" max="778" width="7.7109375" style="68" customWidth="1"/>
    <col min="779" max="779" width="25.7109375" style="68" customWidth="1"/>
    <col min="780" max="1024" width="9.140625" style="68"/>
    <col min="1025" max="1025" width="25.7109375" style="68" customWidth="1"/>
    <col min="1026" max="1026" width="8.42578125" style="68" customWidth="1"/>
    <col min="1027" max="1028" width="7.7109375" style="68" customWidth="1"/>
    <col min="1029" max="1029" width="8.5703125" style="68" customWidth="1"/>
    <col min="1030" max="1034" width="7.7109375" style="68" customWidth="1"/>
    <col min="1035" max="1035" width="25.7109375" style="68" customWidth="1"/>
    <col min="1036" max="1280" width="9.140625" style="68"/>
    <col min="1281" max="1281" width="25.7109375" style="68" customWidth="1"/>
    <col min="1282" max="1282" width="8.42578125" style="68" customWidth="1"/>
    <col min="1283" max="1284" width="7.7109375" style="68" customWidth="1"/>
    <col min="1285" max="1285" width="8.5703125" style="68" customWidth="1"/>
    <col min="1286" max="1290" width="7.7109375" style="68" customWidth="1"/>
    <col min="1291" max="1291" width="25.7109375" style="68" customWidth="1"/>
    <col min="1292" max="1536" width="9.140625" style="68"/>
    <col min="1537" max="1537" width="25.7109375" style="68" customWidth="1"/>
    <col min="1538" max="1538" width="8.42578125" style="68" customWidth="1"/>
    <col min="1539" max="1540" width="7.7109375" style="68" customWidth="1"/>
    <col min="1541" max="1541" width="8.5703125" style="68" customWidth="1"/>
    <col min="1542" max="1546" width="7.7109375" style="68" customWidth="1"/>
    <col min="1547" max="1547" width="25.7109375" style="68" customWidth="1"/>
    <col min="1548" max="1792" width="9.140625" style="68"/>
    <col min="1793" max="1793" width="25.7109375" style="68" customWidth="1"/>
    <col min="1794" max="1794" width="8.42578125" style="68" customWidth="1"/>
    <col min="1795" max="1796" width="7.7109375" style="68" customWidth="1"/>
    <col min="1797" max="1797" width="8.5703125" style="68" customWidth="1"/>
    <col min="1798" max="1802" width="7.7109375" style="68" customWidth="1"/>
    <col min="1803" max="1803" width="25.7109375" style="68" customWidth="1"/>
    <col min="1804" max="2048" width="9.140625" style="68"/>
    <col min="2049" max="2049" width="25.7109375" style="68" customWidth="1"/>
    <col min="2050" max="2050" width="8.42578125" style="68" customWidth="1"/>
    <col min="2051" max="2052" width="7.7109375" style="68" customWidth="1"/>
    <col min="2053" max="2053" width="8.5703125" style="68" customWidth="1"/>
    <col min="2054" max="2058" width="7.7109375" style="68" customWidth="1"/>
    <col min="2059" max="2059" width="25.7109375" style="68" customWidth="1"/>
    <col min="2060" max="2304" width="9.140625" style="68"/>
    <col min="2305" max="2305" width="25.7109375" style="68" customWidth="1"/>
    <col min="2306" max="2306" width="8.42578125" style="68" customWidth="1"/>
    <col min="2307" max="2308" width="7.7109375" style="68" customWidth="1"/>
    <col min="2309" max="2309" width="8.5703125" style="68" customWidth="1"/>
    <col min="2310" max="2314" width="7.7109375" style="68" customWidth="1"/>
    <col min="2315" max="2315" width="25.7109375" style="68" customWidth="1"/>
    <col min="2316" max="2560" width="9.140625" style="68"/>
    <col min="2561" max="2561" width="25.7109375" style="68" customWidth="1"/>
    <col min="2562" max="2562" width="8.42578125" style="68" customWidth="1"/>
    <col min="2563" max="2564" width="7.7109375" style="68" customWidth="1"/>
    <col min="2565" max="2565" width="8.5703125" style="68" customWidth="1"/>
    <col min="2566" max="2570" width="7.7109375" style="68" customWidth="1"/>
    <col min="2571" max="2571" width="25.7109375" style="68" customWidth="1"/>
    <col min="2572" max="2816" width="9.140625" style="68"/>
    <col min="2817" max="2817" width="25.7109375" style="68" customWidth="1"/>
    <col min="2818" max="2818" width="8.42578125" style="68" customWidth="1"/>
    <col min="2819" max="2820" width="7.7109375" style="68" customWidth="1"/>
    <col min="2821" max="2821" width="8.5703125" style="68" customWidth="1"/>
    <col min="2822" max="2826" width="7.7109375" style="68" customWidth="1"/>
    <col min="2827" max="2827" width="25.7109375" style="68" customWidth="1"/>
    <col min="2828" max="3072" width="9.140625" style="68"/>
    <col min="3073" max="3073" width="25.7109375" style="68" customWidth="1"/>
    <col min="3074" max="3074" width="8.42578125" style="68" customWidth="1"/>
    <col min="3075" max="3076" width="7.7109375" style="68" customWidth="1"/>
    <col min="3077" max="3077" width="8.5703125" style="68" customWidth="1"/>
    <col min="3078" max="3082" width="7.7109375" style="68" customWidth="1"/>
    <col min="3083" max="3083" width="25.7109375" style="68" customWidth="1"/>
    <col min="3084" max="3328" width="9.140625" style="68"/>
    <col min="3329" max="3329" width="25.7109375" style="68" customWidth="1"/>
    <col min="3330" max="3330" width="8.42578125" style="68" customWidth="1"/>
    <col min="3331" max="3332" width="7.7109375" style="68" customWidth="1"/>
    <col min="3333" max="3333" width="8.5703125" style="68" customWidth="1"/>
    <col min="3334" max="3338" width="7.7109375" style="68" customWidth="1"/>
    <col min="3339" max="3339" width="25.7109375" style="68" customWidth="1"/>
    <col min="3340" max="3584" width="9.140625" style="68"/>
    <col min="3585" max="3585" width="25.7109375" style="68" customWidth="1"/>
    <col min="3586" max="3586" width="8.42578125" style="68" customWidth="1"/>
    <col min="3587" max="3588" width="7.7109375" style="68" customWidth="1"/>
    <col min="3589" max="3589" width="8.5703125" style="68" customWidth="1"/>
    <col min="3590" max="3594" width="7.7109375" style="68" customWidth="1"/>
    <col min="3595" max="3595" width="25.7109375" style="68" customWidth="1"/>
    <col min="3596" max="3840" width="9.140625" style="68"/>
    <col min="3841" max="3841" width="25.7109375" style="68" customWidth="1"/>
    <col min="3842" max="3842" width="8.42578125" style="68" customWidth="1"/>
    <col min="3843" max="3844" width="7.7109375" style="68" customWidth="1"/>
    <col min="3845" max="3845" width="8.5703125" style="68" customWidth="1"/>
    <col min="3846" max="3850" width="7.7109375" style="68" customWidth="1"/>
    <col min="3851" max="3851" width="25.7109375" style="68" customWidth="1"/>
    <col min="3852" max="4096" width="9.140625" style="68"/>
    <col min="4097" max="4097" width="25.7109375" style="68" customWidth="1"/>
    <col min="4098" max="4098" width="8.42578125" style="68" customWidth="1"/>
    <col min="4099" max="4100" width="7.7109375" style="68" customWidth="1"/>
    <col min="4101" max="4101" width="8.5703125" style="68" customWidth="1"/>
    <col min="4102" max="4106" width="7.7109375" style="68" customWidth="1"/>
    <col min="4107" max="4107" width="25.7109375" style="68" customWidth="1"/>
    <col min="4108" max="4352" width="9.140625" style="68"/>
    <col min="4353" max="4353" width="25.7109375" style="68" customWidth="1"/>
    <col min="4354" max="4354" width="8.42578125" style="68" customWidth="1"/>
    <col min="4355" max="4356" width="7.7109375" style="68" customWidth="1"/>
    <col min="4357" max="4357" width="8.5703125" style="68" customWidth="1"/>
    <col min="4358" max="4362" width="7.7109375" style="68" customWidth="1"/>
    <col min="4363" max="4363" width="25.7109375" style="68" customWidth="1"/>
    <col min="4364" max="4608" width="9.140625" style="68"/>
    <col min="4609" max="4609" width="25.7109375" style="68" customWidth="1"/>
    <col min="4610" max="4610" width="8.42578125" style="68" customWidth="1"/>
    <col min="4611" max="4612" width="7.7109375" style="68" customWidth="1"/>
    <col min="4613" max="4613" width="8.5703125" style="68" customWidth="1"/>
    <col min="4614" max="4618" width="7.7109375" style="68" customWidth="1"/>
    <col min="4619" max="4619" width="25.7109375" style="68" customWidth="1"/>
    <col min="4620" max="4864" width="9.140625" style="68"/>
    <col min="4865" max="4865" width="25.7109375" style="68" customWidth="1"/>
    <col min="4866" max="4866" width="8.42578125" style="68" customWidth="1"/>
    <col min="4867" max="4868" width="7.7109375" style="68" customWidth="1"/>
    <col min="4869" max="4869" width="8.5703125" style="68" customWidth="1"/>
    <col min="4870" max="4874" width="7.7109375" style="68" customWidth="1"/>
    <col min="4875" max="4875" width="25.7109375" style="68" customWidth="1"/>
    <col min="4876" max="5120" width="9.140625" style="68"/>
    <col min="5121" max="5121" width="25.7109375" style="68" customWidth="1"/>
    <col min="5122" max="5122" width="8.42578125" style="68" customWidth="1"/>
    <col min="5123" max="5124" width="7.7109375" style="68" customWidth="1"/>
    <col min="5125" max="5125" width="8.5703125" style="68" customWidth="1"/>
    <col min="5126" max="5130" width="7.7109375" style="68" customWidth="1"/>
    <col min="5131" max="5131" width="25.7109375" style="68" customWidth="1"/>
    <col min="5132" max="5376" width="9.140625" style="68"/>
    <col min="5377" max="5377" width="25.7109375" style="68" customWidth="1"/>
    <col min="5378" max="5378" width="8.42578125" style="68" customWidth="1"/>
    <col min="5379" max="5380" width="7.7109375" style="68" customWidth="1"/>
    <col min="5381" max="5381" width="8.5703125" style="68" customWidth="1"/>
    <col min="5382" max="5386" width="7.7109375" style="68" customWidth="1"/>
    <col min="5387" max="5387" width="25.7109375" style="68" customWidth="1"/>
    <col min="5388" max="5632" width="9.140625" style="68"/>
    <col min="5633" max="5633" width="25.7109375" style="68" customWidth="1"/>
    <col min="5634" max="5634" width="8.42578125" style="68" customWidth="1"/>
    <col min="5635" max="5636" width="7.7109375" style="68" customWidth="1"/>
    <col min="5637" max="5637" width="8.5703125" style="68" customWidth="1"/>
    <col min="5638" max="5642" width="7.7109375" style="68" customWidth="1"/>
    <col min="5643" max="5643" width="25.7109375" style="68" customWidth="1"/>
    <col min="5644" max="5888" width="9.140625" style="68"/>
    <col min="5889" max="5889" width="25.7109375" style="68" customWidth="1"/>
    <col min="5890" max="5890" width="8.42578125" style="68" customWidth="1"/>
    <col min="5891" max="5892" width="7.7109375" style="68" customWidth="1"/>
    <col min="5893" max="5893" width="8.5703125" style="68" customWidth="1"/>
    <col min="5894" max="5898" width="7.7109375" style="68" customWidth="1"/>
    <col min="5899" max="5899" width="25.7109375" style="68" customWidth="1"/>
    <col min="5900" max="6144" width="9.140625" style="68"/>
    <col min="6145" max="6145" width="25.7109375" style="68" customWidth="1"/>
    <col min="6146" max="6146" width="8.42578125" style="68" customWidth="1"/>
    <col min="6147" max="6148" width="7.7109375" style="68" customWidth="1"/>
    <col min="6149" max="6149" width="8.5703125" style="68" customWidth="1"/>
    <col min="6150" max="6154" width="7.7109375" style="68" customWidth="1"/>
    <col min="6155" max="6155" width="25.7109375" style="68" customWidth="1"/>
    <col min="6156" max="6400" width="9.140625" style="68"/>
    <col min="6401" max="6401" width="25.7109375" style="68" customWidth="1"/>
    <col min="6402" max="6402" width="8.42578125" style="68" customWidth="1"/>
    <col min="6403" max="6404" width="7.7109375" style="68" customWidth="1"/>
    <col min="6405" max="6405" width="8.5703125" style="68" customWidth="1"/>
    <col min="6406" max="6410" width="7.7109375" style="68" customWidth="1"/>
    <col min="6411" max="6411" width="25.7109375" style="68" customWidth="1"/>
    <col min="6412" max="6656" width="9.140625" style="68"/>
    <col min="6657" max="6657" width="25.7109375" style="68" customWidth="1"/>
    <col min="6658" max="6658" width="8.42578125" style="68" customWidth="1"/>
    <col min="6659" max="6660" width="7.7109375" style="68" customWidth="1"/>
    <col min="6661" max="6661" width="8.5703125" style="68" customWidth="1"/>
    <col min="6662" max="6666" width="7.7109375" style="68" customWidth="1"/>
    <col min="6667" max="6667" width="25.7109375" style="68" customWidth="1"/>
    <col min="6668" max="6912" width="9.140625" style="68"/>
    <col min="6913" max="6913" width="25.7109375" style="68" customWidth="1"/>
    <col min="6914" max="6914" width="8.42578125" style="68" customWidth="1"/>
    <col min="6915" max="6916" width="7.7109375" style="68" customWidth="1"/>
    <col min="6917" max="6917" width="8.5703125" style="68" customWidth="1"/>
    <col min="6918" max="6922" width="7.7109375" style="68" customWidth="1"/>
    <col min="6923" max="6923" width="25.7109375" style="68" customWidth="1"/>
    <col min="6924" max="7168" width="9.140625" style="68"/>
    <col min="7169" max="7169" width="25.7109375" style="68" customWidth="1"/>
    <col min="7170" max="7170" width="8.42578125" style="68" customWidth="1"/>
    <col min="7171" max="7172" width="7.7109375" style="68" customWidth="1"/>
    <col min="7173" max="7173" width="8.5703125" style="68" customWidth="1"/>
    <col min="7174" max="7178" width="7.7109375" style="68" customWidth="1"/>
    <col min="7179" max="7179" width="25.7109375" style="68" customWidth="1"/>
    <col min="7180" max="7424" width="9.140625" style="68"/>
    <col min="7425" max="7425" width="25.7109375" style="68" customWidth="1"/>
    <col min="7426" max="7426" width="8.42578125" style="68" customWidth="1"/>
    <col min="7427" max="7428" width="7.7109375" style="68" customWidth="1"/>
    <col min="7429" max="7429" width="8.5703125" style="68" customWidth="1"/>
    <col min="7430" max="7434" width="7.7109375" style="68" customWidth="1"/>
    <col min="7435" max="7435" width="25.7109375" style="68" customWidth="1"/>
    <col min="7436" max="7680" width="9.140625" style="68"/>
    <col min="7681" max="7681" width="25.7109375" style="68" customWidth="1"/>
    <col min="7682" max="7682" width="8.42578125" style="68" customWidth="1"/>
    <col min="7683" max="7684" width="7.7109375" style="68" customWidth="1"/>
    <col min="7685" max="7685" width="8.5703125" style="68" customWidth="1"/>
    <col min="7686" max="7690" width="7.7109375" style="68" customWidth="1"/>
    <col min="7691" max="7691" width="25.7109375" style="68" customWidth="1"/>
    <col min="7692" max="7936" width="9.140625" style="68"/>
    <col min="7937" max="7937" width="25.7109375" style="68" customWidth="1"/>
    <col min="7938" max="7938" width="8.42578125" style="68" customWidth="1"/>
    <col min="7939" max="7940" width="7.7109375" style="68" customWidth="1"/>
    <col min="7941" max="7941" width="8.5703125" style="68" customWidth="1"/>
    <col min="7942" max="7946" width="7.7109375" style="68" customWidth="1"/>
    <col min="7947" max="7947" width="25.7109375" style="68" customWidth="1"/>
    <col min="7948" max="8192" width="9.140625" style="68"/>
    <col min="8193" max="8193" width="25.7109375" style="68" customWidth="1"/>
    <col min="8194" max="8194" width="8.42578125" style="68" customWidth="1"/>
    <col min="8195" max="8196" width="7.7109375" style="68" customWidth="1"/>
    <col min="8197" max="8197" width="8.5703125" style="68" customWidth="1"/>
    <col min="8198" max="8202" width="7.7109375" style="68" customWidth="1"/>
    <col min="8203" max="8203" width="25.7109375" style="68" customWidth="1"/>
    <col min="8204" max="8448" width="9.140625" style="68"/>
    <col min="8449" max="8449" width="25.7109375" style="68" customWidth="1"/>
    <col min="8450" max="8450" width="8.42578125" style="68" customWidth="1"/>
    <col min="8451" max="8452" width="7.7109375" style="68" customWidth="1"/>
    <col min="8453" max="8453" width="8.5703125" style="68" customWidth="1"/>
    <col min="8454" max="8458" width="7.7109375" style="68" customWidth="1"/>
    <col min="8459" max="8459" width="25.7109375" style="68" customWidth="1"/>
    <col min="8460" max="8704" width="9.140625" style="68"/>
    <col min="8705" max="8705" width="25.7109375" style="68" customWidth="1"/>
    <col min="8706" max="8706" width="8.42578125" style="68" customWidth="1"/>
    <col min="8707" max="8708" width="7.7109375" style="68" customWidth="1"/>
    <col min="8709" max="8709" width="8.5703125" style="68" customWidth="1"/>
    <col min="8710" max="8714" width="7.7109375" style="68" customWidth="1"/>
    <col min="8715" max="8715" width="25.7109375" style="68" customWidth="1"/>
    <col min="8716" max="8960" width="9.140625" style="68"/>
    <col min="8961" max="8961" width="25.7109375" style="68" customWidth="1"/>
    <col min="8962" max="8962" width="8.42578125" style="68" customWidth="1"/>
    <col min="8963" max="8964" width="7.7109375" style="68" customWidth="1"/>
    <col min="8965" max="8965" width="8.5703125" style="68" customWidth="1"/>
    <col min="8966" max="8970" width="7.7109375" style="68" customWidth="1"/>
    <col min="8971" max="8971" width="25.7109375" style="68" customWidth="1"/>
    <col min="8972" max="9216" width="9.140625" style="68"/>
    <col min="9217" max="9217" width="25.7109375" style="68" customWidth="1"/>
    <col min="9218" max="9218" width="8.42578125" style="68" customWidth="1"/>
    <col min="9219" max="9220" width="7.7109375" style="68" customWidth="1"/>
    <col min="9221" max="9221" width="8.5703125" style="68" customWidth="1"/>
    <col min="9222" max="9226" width="7.7109375" style="68" customWidth="1"/>
    <col min="9227" max="9227" width="25.7109375" style="68" customWidth="1"/>
    <col min="9228" max="9472" width="9.140625" style="68"/>
    <col min="9473" max="9473" width="25.7109375" style="68" customWidth="1"/>
    <col min="9474" max="9474" width="8.42578125" style="68" customWidth="1"/>
    <col min="9475" max="9476" width="7.7109375" style="68" customWidth="1"/>
    <col min="9477" max="9477" width="8.5703125" style="68" customWidth="1"/>
    <col min="9478" max="9482" width="7.7109375" style="68" customWidth="1"/>
    <col min="9483" max="9483" width="25.7109375" style="68" customWidth="1"/>
    <col min="9484" max="9728" width="9.140625" style="68"/>
    <col min="9729" max="9729" width="25.7109375" style="68" customWidth="1"/>
    <col min="9730" max="9730" width="8.42578125" style="68" customWidth="1"/>
    <col min="9731" max="9732" width="7.7109375" style="68" customWidth="1"/>
    <col min="9733" max="9733" width="8.5703125" style="68" customWidth="1"/>
    <col min="9734" max="9738" width="7.7109375" style="68" customWidth="1"/>
    <col min="9739" max="9739" width="25.7109375" style="68" customWidth="1"/>
    <col min="9740" max="9984" width="9.140625" style="68"/>
    <col min="9985" max="9985" width="25.7109375" style="68" customWidth="1"/>
    <col min="9986" max="9986" width="8.42578125" style="68" customWidth="1"/>
    <col min="9987" max="9988" width="7.7109375" style="68" customWidth="1"/>
    <col min="9989" max="9989" width="8.5703125" style="68" customWidth="1"/>
    <col min="9990" max="9994" width="7.7109375" style="68" customWidth="1"/>
    <col min="9995" max="9995" width="25.7109375" style="68" customWidth="1"/>
    <col min="9996" max="10240" width="9.140625" style="68"/>
    <col min="10241" max="10241" width="25.7109375" style="68" customWidth="1"/>
    <col min="10242" max="10242" width="8.42578125" style="68" customWidth="1"/>
    <col min="10243" max="10244" width="7.7109375" style="68" customWidth="1"/>
    <col min="10245" max="10245" width="8.5703125" style="68" customWidth="1"/>
    <col min="10246" max="10250" width="7.7109375" style="68" customWidth="1"/>
    <col min="10251" max="10251" width="25.7109375" style="68" customWidth="1"/>
    <col min="10252" max="10496" width="9.140625" style="68"/>
    <col min="10497" max="10497" width="25.7109375" style="68" customWidth="1"/>
    <col min="10498" max="10498" width="8.42578125" style="68" customWidth="1"/>
    <col min="10499" max="10500" width="7.7109375" style="68" customWidth="1"/>
    <col min="10501" max="10501" width="8.5703125" style="68" customWidth="1"/>
    <col min="10502" max="10506" width="7.7109375" style="68" customWidth="1"/>
    <col min="10507" max="10507" width="25.7109375" style="68" customWidth="1"/>
    <col min="10508" max="10752" width="9.140625" style="68"/>
    <col min="10753" max="10753" width="25.7109375" style="68" customWidth="1"/>
    <col min="10754" max="10754" width="8.42578125" style="68" customWidth="1"/>
    <col min="10755" max="10756" width="7.7109375" style="68" customWidth="1"/>
    <col min="10757" max="10757" width="8.5703125" style="68" customWidth="1"/>
    <col min="10758" max="10762" width="7.7109375" style="68" customWidth="1"/>
    <col min="10763" max="10763" width="25.7109375" style="68" customWidth="1"/>
    <col min="10764" max="11008" width="9.140625" style="68"/>
    <col min="11009" max="11009" width="25.7109375" style="68" customWidth="1"/>
    <col min="11010" max="11010" width="8.42578125" style="68" customWidth="1"/>
    <col min="11011" max="11012" width="7.7109375" style="68" customWidth="1"/>
    <col min="11013" max="11013" width="8.5703125" style="68" customWidth="1"/>
    <col min="11014" max="11018" width="7.7109375" style="68" customWidth="1"/>
    <col min="11019" max="11019" width="25.7109375" style="68" customWidth="1"/>
    <col min="11020" max="11264" width="9.140625" style="68"/>
    <col min="11265" max="11265" width="25.7109375" style="68" customWidth="1"/>
    <col min="11266" max="11266" width="8.42578125" style="68" customWidth="1"/>
    <col min="11267" max="11268" width="7.7109375" style="68" customWidth="1"/>
    <col min="11269" max="11269" width="8.5703125" style="68" customWidth="1"/>
    <col min="11270" max="11274" width="7.7109375" style="68" customWidth="1"/>
    <col min="11275" max="11275" width="25.7109375" style="68" customWidth="1"/>
    <col min="11276" max="11520" width="9.140625" style="68"/>
    <col min="11521" max="11521" width="25.7109375" style="68" customWidth="1"/>
    <col min="11522" max="11522" width="8.42578125" style="68" customWidth="1"/>
    <col min="11523" max="11524" width="7.7109375" style="68" customWidth="1"/>
    <col min="11525" max="11525" width="8.5703125" style="68" customWidth="1"/>
    <col min="11526" max="11530" width="7.7109375" style="68" customWidth="1"/>
    <col min="11531" max="11531" width="25.7109375" style="68" customWidth="1"/>
    <col min="11532" max="11776" width="9.140625" style="68"/>
    <col min="11777" max="11777" width="25.7109375" style="68" customWidth="1"/>
    <col min="11778" max="11778" width="8.42578125" style="68" customWidth="1"/>
    <col min="11779" max="11780" width="7.7109375" style="68" customWidth="1"/>
    <col min="11781" max="11781" width="8.5703125" style="68" customWidth="1"/>
    <col min="11782" max="11786" width="7.7109375" style="68" customWidth="1"/>
    <col min="11787" max="11787" width="25.7109375" style="68" customWidth="1"/>
    <col min="11788" max="12032" width="9.140625" style="68"/>
    <col min="12033" max="12033" width="25.7109375" style="68" customWidth="1"/>
    <col min="12034" max="12034" width="8.42578125" style="68" customWidth="1"/>
    <col min="12035" max="12036" width="7.7109375" style="68" customWidth="1"/>
    <col min="12037" max="12037" width="8.5703125" style="68" customWidth="1"/>
    <col min="12038" max="12042" width="7.7109375" style="68" customWidth="1"/>
    <col min="12043" max="12043" width="25.7109375" style="68" customWidth="1"/>
    <col min="12044" max="12288" width="9.140625" style="68"/>
    <col min="12289" max="12289" width="25.7109375" style="68" customWidth="1"/>
    <col min="12290" max="12290" width="8.42578125" style="68" customWidth="1"/>
    <col min="12291" max="12292" width="7.7109375" style="68" customWidth="1"/>
    <col min="12293" max="12293" width="8.5703125" style="68" customWidth="1"/>
    <col min="12294" max="12298" width="7.7109375" style="68" customWidth="1"/>
    <col min="12299" max="12299" width="25.7109375" style="68" customWidth="1"/>
    <col min="12300" max="12544" width="9.140625" style="68"/>
    <col min="12545" max="12545" width="25.7109375" style="68" customWidth="1"/>
    <col min="12546" max="12546" width="8.42578125" style="68" customWidth="1"/>
    <col min="12547" max="12548" width="7.7109375" style="68" customWidth="1"/>
    <col min="12549" max="12549" width="8.5703125" style="68" customWidth="1"/>
    <col min="12550" max="12554" width="7.7109375" style="68" customWidth="1"/>
    <col min="12555" max="12555" width="25.7109375" style="68" customWidth="1"/>
    <col min="12556" max="12800" width="9.140625" style="68"/>
    <col min="12801" max="12801" width="25.7109375" style="68" customWidth="1"/>
    <col min="12802" max="12802" width="8.42578125" style="68" customWidth="1"/>
    <col min="12803" max="12804" width="7.7109375" style="68" customWidth="1"/>
    <col min="12805" max="12805" width="8.5703125" style="68" customWidth="1"/>
    <col min="12806" max="12810" width="7.7109375" style="68" customWidth="1"/>
    <col min="12811" max="12811" width="25.7109375" style="68" customWidth="1"/>
    <col min="12812" max="13056" width="9.140625" style="68"/>
    <col min="13057" max="13057" width="25.7109375" style="68" customWidth="1"/>
    <col min="13058" max="13058" width="8.42578125" style="68" customWidth="1"/>
    <col min="13059" max="13060" width="7.7109375" style="68" customWidth="1"/>
    <col min="13061" max="13061" width="8.5703125" style="68" customWidth="1"/>
    <col min="13062" max="13066" width="7.7109375" style="68" customWidth="1"/>
    <col min="13067" max="13067" width="25.7109375" style="68" customWidth="1"/>
    <col min="13068" max="13312" width="9.140625" style="68"/>
    <col min="13313" max="13313" width="25.7109375" style="68" customWidth="1"/>
    <col min="13314" max="13314" width="8.42578125" style="68" customWidth="1"/>
    <col min="13315" max="13316" width="7.7109375" style="68" customWidth="1"/>
    <col min="13317" max="13317" width="8.5703125" style="68" customWidth="1"/>
    <col min="13318" max="13322" width="7.7109375" style="68" customWidth="1"/>
    <col min="13323" max="13323" width="25.7109375" style="68" customWidth="1"/>
    <col min="13324" max="13568" width="9.140625" style="68"/>
    <col min="13569" max="13569" width="25.7109375" style="68" customWidth="1"/>
    <col min="13570" max="13570" width="8.42578125" style="68" customWidth="1"/>
    <col min="13571" max="13572" width="7.7109375" style="68" customWidth="1"/>
    <col min="13573" max="13573" width="8.5703125" style="68" customWidth="1"/>
    <col min="13574" max="13578" width="7.7109375" style="68" customWidth="1"/>
    <col min="13579" max="13579" width="25.7109375" style="68" customWidth="1"/>
    <col min="13580" max="13824" width="9.140625" style="68"/>
    <col min="13825" max="13825" width="25.7109375" style="68" customWidth="1"/>
    <col min="13826" max="13826" width="8.42578125" style="68" customWidth="1"/>
    <col min="13827" max="13828" width="7.7109375" style="68" customWidth="1"/>
    <col min="13829" max="13829" width="8.5703125" style="68" customWidth="1"/>
    <col min="13830" max="13834" width="7.7109375" style="68" customWidth="1"/>
    <col min="13835" max="13835" width="25.7109375" style="68" customWidth="1"/>
    <col min="13836" max="14080" width="9.140625" style="68"/>
    <col min="14081" max="14081" width="25.7109375" style="68" customWidth="1"/>
    <col min="14082" max="14082" width="8.42578125" style="68" customWidth="1"/>
    <col min="14083" max="14084" width="7.7109375" style="68" customWidth="1"/>
    <col min="14085" max="14085" width="8.5703125" style="68" customWidth="1"/>
    <col min="14086" max="14090" width="7.7109375" style="68" customWidth="1"/>
    <col min="14091" max="14091" width="25.7109375" style="68" customWidth="1"/>
    <col min="14092" max="14336" width="9.140625" style="68"/>
    <col min="14337" max="14337" width="25.7109375" style="68" customWidth="1"/>
    <col min="14338" max="14338" width="8.42578125" style="68" customWidth="1"/>
    <col min="14339" max="14340" width="7.7109375" style="68" customWidth="1"/>
    <col min="14341" max="14341" width="8.5703125" style="68" customWidth="1"/>
    <col min="14342" max="14346" width="7.7109375" style="68" customWidth="1"/>
    <col min="14347" max="14347" width="25.7109375" style="68" customWidth="1"/>
    <col min="14348" max="14592" width="9.140625" style="68"/>
    <col min="14593" max="14593" width="25.7109375" style="68" customWidth="1"/>
    <col min="14594" max="14594" width="8.42578125" style="68" customWidth="1"/>
    <col min="14595" max="14596" width="7.7109375" style="68" customWidth="1"/>
    <col min="14597" max="14597" width="8.5703125" style="68" customWidth="1"/>
    <col min="14598" max="14602" width="7.7109375" style="68" customWidth="1"/>
    <col min="14603" max="14603" width="25.7109375" style="68" customWidth="1"/>
    <col min="14604" max="14848" width="9.140625" style="68"/>
    <col min="14849" max="14849" width="25.7109375" style="68" customWidth="1"/>
    <col min="14850" max="14850" width="8.42578125" style="68" customWidth="1"/>
    <col min="14851" max="14852" width="7.7109375" style="68" customWidth="1"/>
    <col min="14853" max="14853" width="8.5703125" style="68" customWidth="1"/>
    <col min="14854" max="14858" width="7.7109375" style="68" customWidth="1"/>
    <col min="14859" max="14859" width="25.7109375" style="68" customWidth="1"/>
    <col min="14860" max="15104" width="9.140625" style="68"/>
    <col min="15105" max="15105" width="25.7109375" style="68" customWidth="1"/>
    <col min="15106" max="15106" width="8.42578125" style="68" customWidth="1"/>
    <col min="15107" max="15108" width="7.7109375" style="68" customWidth="1"/>
    <col min="15109" max="15109" width="8.5703125" style="68" customWidth="1"/>
    <col min="15110" max="15114" width="7.7109375" style="68" customWidth="1"/>
    <col min="15115" max="15115" width="25.7109375" style="68" customWidth="1"/>
    <col min="15116" max="15360" width="9.140625" style="68"/>
    <col min="15361" max="15361" width="25.7109375" style="68" customWidth="1"/>
    <col min="15362" max="15362" width="8.42578125" style="68" customWidth="1"/>
    <col min="15363" max="15364" width="7.7109375" style="68" customWidth="1"/>
    <col min="15365" max="15365" width="8.5703125" style="68" customWidth="1"/>
    <col min="15366" max="15370" width="7.7109375" style="68" customWidth="1"/>
    <col min="15371" max="15371" width="25.7109375" style="68" customWidth="1"/>
    <col min="15372" max="15616" width="9.140625" style="68"/>
    <col min="15617" max="15617" width="25.7109375" style="68" customWidth="1"/>
    <col min="15618" max="15618" width="8.42578125" style="68" customWidth="1"/>
    <col min="15619" max="15620" width="7.7109375" style="68" customWidth="1"/>
    <col min="15621" max="15621" width="8.5703125" style="68" customWidth="1"/>
    <col min="15622" max="15626" width="7.7109375" style="68" customWidth="1"/>
    <col min="15627" max="15627" width="25.7109375" style="68" customWidth="1"/>
    <col min="15628" max="15872" width="9.140625" style="68"/>
    <col min="15873" max="15873" width="25.7109375" style="68" customWidth="1"/>
    <col min="15874" max="15874" width="8.42578125" style="68" customWidth="1"/>
    <col min="15875" max="15876" width="7.7109375" style="68" customWidth="1"/>
    <col min="15877" max="15877" width="8.5703125" style="68" customWidth="1"/>
    <col min="15878" max="15882" width="7.7109375" style="68" customWidth="1"/>
    <col min="15883" max="15883" width="25.7109375" style="68" customWidth="1"/>
    <col min="15884" max="16128" width="9.140625" style="68"/>
    <col min="16129" max="16129" width="25.7109375" style="68" customWidth="1"/>
    <col min="16130" max="16130" width="8.42578125" style="68" customWidth="1"/>
    <col min="16131" max="16132" width="7.7109375" style="68" customWidth="1"/>
    <col min="16133" max="16133" width="8.5703125" style="68" customWidth="1"/>
    <col min="16134" max="16138" width="7.7109375" style="68" customWidth="1"/>
    <col min="16139" max="16139" width="25.7109375" style="68" customWidth="1"/>
    <col min="16140" max="16384" width="9.140625" style="68"/>
  </cols>
  <sheetData>
    <row r="1" spans="1:11" ht="20.25" x14ac:dyDescent="0.2">
      <c r="A1" s="630" t="s">
        <v>330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1" ht="15.75" x14ac:dyDescent="0.2">
      <c r="A2" s="632" t="s">
        <v>361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15.75" x14ac:dyDescent="0.2">
      <c r="A3" s="632">
        <v>2012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 ht="15.75" x14ac:dyDescent="0.2">
      <c r="A4" s="467" t="s">
        <v>121</v>
      </c>
      <c r="B4" s="463"/>
      <c r="C4" s="463"/>
      <c r="D4" s="463"/>
      <c r="E4" s="463"/>
      <c r="F4" s="463"/>
      <c r="G4" s="463"/>
      <c r="H4" s="463"/>
      <c r="I4" s="463"/>
      <c r="J4" s="463"/>
      <c r="K4" s="464" t="s">
        <v>70</v>
      </c>
    </row>
    <row r="5" spans="1:11" ht="30" customHeight="1" x14ac:dyDescent="0.2">
      <c r="A5" s="706" t="s">
        <v>695</v>
      </c>
      <c r="B5" s="699" t="s">
        <v>275</v>
      </c>
      <c r="C5" s="700"/>
      <c r="D5" s="701"/>
      <c r="E5" s="702" t="s">
        <v>224</v>
      </c>
      <c r="F5" s="702"/>
      <c r="G5" s="702"/>
      <c r="H5" s="702" t="s">
        <v>223</v>
      </c>
      <c r="I5" s="702"/>
      <c r="J5" s="703"/>
      <c r="K5" s="708" t="s">
        <v>696</v>
      </c>
    </row>
    <row r="6" spans="1:11" ht="30" customHeight="1" x14ac:dyDescent="0.2">
      <c r="A6" s="707"/>
      <c r="B6" s="73" t="s">
        <v>271</v>
      </c>
      <c r="C6" s="73" t="s">
        <v>214</v>
      </c>
      <c r="D6" s="73" t="s">
        <v>215</v>
      </c>
      <c r="E6" s="73" t="s">
        <v>271</v>
      </c>
      <c r="F6" s="73" t="s">
        <v>214</v>
      </c>
      <c r="G6" s="73" t="s">
        <v>215</v>
      </c>
      <c r="H6" s="73" t="s">
        <v>271</v>
      </c>
      <c r="I6" s="73" t="s">
        <v>214</v>
      </c>
      <c r="J6" s="73" t="s">
        <v>215</v>
      </c>
      <c r="K6" s="709"/>
    </row>
    <row r="7" spans="1:11" ht="24.95" customHeight="1" thickBot="1" x14ac:dyDescent="0.25">
      <c r="A7" s="133" t="s">
        <v>332</v>
      </c>
      <c r="B7" s="233">
        <f>D7+C7</f>
        <v>441</v>
      </c>
      <c r="C7" s="233">
        <f>I7+F7</f>
        <v>228</v>
      </c>
      <c r="D7" s="233">
        <f>J7+G7</f>
        <v>213</v>
      </c>
      <c r="E7" s="233">
        <f>G7+F7</f>
        <v>340</v>
      </c>
      <c r="F7" s="225">
        <v>172</v>
      </c>
      <c r="G7" s="225">
        <v>168</v>
      </c>
      <c r="H7" s="233">
        <f>J7+I7</f>
        <v>101</v>
      </c>
      <c r="I7" s="225">
        <v>56</v>
      </c>
      <c r="J7" s="225">
        <v>45</v>
      </c>
      <c r="K7" s="152" t="s">
        <v>331</v>
      </c>
    </row>
    <row r="8" spans="1:11" ht="24.95" customHeight="1" thickBot="1" x14ac:dyDescent="0.25">
      <c r="A8" s="49" t="s">
        <v>57</v>
      </c>
      <c r="B8" s="291">
        <f t="shared" ref="B8:B15" si="0">D8+C8</f>
        <v>3574</v>
      </c>
      <c r="C8" s="291">
        <f t="shared" ref="C8:C15" si="1">I8+F8</f>
        <v>1727</v>
      </c>
      <c r="D8" s="291">
        <f t="shared" ref="D8:D14" si="2">J8+G8</f>
        <v>1847</v>
      </c>
      <c r="E8" s="291">
        <f t="shared" ref="E8:E14" si="3">G8+F8</f>
        <v>2482</v>
      </c>
      <c r="F8" s="213">
        <v>1206</v>
      </c>
      <c r="G8" s="213">
        <v>1276</v>
      </c>
      <c r="H8" s="291">
        <f t="shared" ref="H8:H14" si="4">J8+I8</f>
        <v>1092</v>
      </c>
      <c r="I8" s="213">
        <v>521</v>
      </c>
      <c r="J8" s="213">
        <v>571</v>
      </c>
      <c r="K8" s="74" t="s">
        <v>58</v>
      </c>
    </row>
    <row r="9" spans="1:11" ht="24.95" customHeight="1" thickBot="1" x14ac:dyDescent="0.25">
      <c r="A9" s="50" t="s">
        <v>59</v>
      </c>
      <c r="B9" s="233">
        <f t="shared" si="0"/>
        <v>6861</v>
      </c>
      <c r="C9" s="233">
        <f t="shared" si="1"/>
        <v>3374</v>
      </c>
      <c r="D9" s="233">
        <f t="shared" si="2"/>
        <v>3487</v>
      </c>
      <c r="E9" s="233">
        <f t="shared" si="3"/>
        <v>5234</v>
      </c>
      <c r="F9" s="215">
        <v>2557</v>
      </c>
      <c r="G9" s="215">
        <v>2677</v>
      </c>
      <c r="H9" s="233">
        <f t="shared" si="4"/>
        <v>1627</v>
      </c>
      <c r="I9" s="215">
        <v>817</v>
      </c>
      <c r="J9" s="215">
        <v>810</v>
      </c>
      <c r="K9" s="75" t="s">
        <v>60</v>
      </c>
    </row>
    <row r="10" spans="1:11" ht="24.95" customHeight="1" thickBot="1" x14ac:dyDescent="0.25">
      <c r="A10" s="49" t="s">
        <v>61</v>
      </c>
      <c r="B10" s="291">
        <f t="shared" si="0"/>
        <v>6366</v>
      </c>
      <c r="C10" s="291">
        <f t="shared" si="1"/>
        <v>3115</v>
      </c>
      <c r="D10" s="291">
        <f t="shared" si="2"/>
        <v>3251</v>
      </c>
      <c r="E10" s="291">
        <f t="shared" si="3"/>
        <v>4908</v>
      </c>
      <c r="F10" s="213">
        <v>2393</v>
      </c>
      <c r="G10" s="213">
        <v>2515</v>
      </c>
      <c r="H10" s="291">
        <f t="shared" si="4"/>
        <v>1458</v>
      </c>
      <c r="I10" s="213">
        <v>722</v>
      </c>
      <c r="J10" s="213">
        <v>736</v>
      </c>
      <c r="K10" s="74" t="s">
        <v>62</v>
      </c>
    </row>
    <row r="11" spans="1:11" ht="24.95" customHeight="1" thickBot="1" x14ac:dyDescent="0.25">
      <c r="A11" s="50" t="s">
        <v>63</v>
      </c>
      <c r="B11" s="233">
        <f t="shared" si="0"/>
        <v>3167</v>
      </c>
      <c r="C11" s="233">
        <f t="shared" si="1"/>
        <v>1573</v>
      </c>
      <c r="D11" s="233">
        <f t="shared" si="2"/>
        <v>1594</v>
      </c>
      <c r="E11" s="233">
        <f t="shared" si="3"/>
        <v>2156</v>
      </c>
      <c r="F11" s="215">
        <v>1082</v>
      </c>
      <c r="G11" s="215">
        <v>1074</v>
      </c>
      <c r="H11" s="233">
        <f t="shared" si="4"/>
        <v>1011</v>
      </c>
      <c r="I11" s="215">
        <v>491</v>
      </c>
      <c r="J11" s="215">
        <v>520</v>
      </c>
      <c r="K11" s="75" t="s">
        <v>64</v>
      </c>
    </row>
    <row r="12" spans="1:11" ht="24.95" customHeight="1" thickBot="1" x14ac:dyDescent="0.25">
      <c r="A12" s="49" t="s">
        <v>65</v>
      </c>
      <c r="B12" s="291">
        <f t="shared" si="0"/>
        <v>913</v>
      </c>
      <c r="C12" s="291">
        <f t="shared" si="1"/>
        <v>461</v>
      </c>
      <c r="D12" s="291">
        <f>G12+J12</f>
        <v>452</v>
      </c>
      <c r="E12" s="291">
        <f t="shared" si="3"/>
        <v>555</v>
      </c>
      <c r="F12" s="213">
        <v>275</v>
      </c>
      <c r="G12" s="213">
        <v>280</v>
      </c>
      <c r="H12" s="291">
        <f t="shared" si="4"/>
        <v>358</v>
      </c>
      <c r="I12" s="213">
        <v>186</v>
      </c>
      <c r="J12" s="213">
        <v>172</v>
      </c>
      <c r="K12" s="74" t="s">
        <v>66</v>
      </c>
    </row>
    <row r="13" spans="1:11" ht="24.95" customHeight="1" thickBot="1" x14ac:dyDescent="0.25">
      <c r="A13" s="50" t="s">
        <v>136</v>
      </c>
      <c r="B13" s="233">
        <f t="shared" si="0"/>
        <v>86</v>
      </c>
      <c r="C13" s="233">
        <f t="shared" si="1"/>
        <v>45</v>
      </c>
      <c r="D13" s="233">
        <f t="shared" si="2"/>
        <v>41</v>
      </c>
      <c r="E13" s="233">
        <f t="shared" si="3"/>
        <v>52</v>
      </c>
      <c r="F13" s="215">
        <v>31</v>
      </c>
      <c r="G13" s="215">
        <v>21</v>
      </c>
      <c r="H13" s="233">
        <f t="shared" si="4"/>
        <v>34</v>
      </c>
      <c r="I13" s="215">
        <v>14</v>
      </c>
      <c r="J13" s="215">
        <v>20</v>
      </c>
      <c r="K13" s="75" t="s">
        <v>155</v>
      </c>
    </row>
    <row r="14" spans="1:11" ht="24.95" customHeight="1" thickBot="1" x14ac:dyDescent="0.25">
      <c r="A14" s="49" t="s">
        <v>156</v>
      </c>
      <c r="B14" s="232">
        <f t="shared" si="0"/>
        <v>15</v>
      </c>
      <c r="C14" s="232">
        <f t="shared" si="1"/>
        <v>10</v>
      </c>
      <c r="D14" s="232">
        <f t="shared" si="2"/>
        <v>5</v>
      </c>
      <c r="E14" s="232">
        <f t="shared" si="3"/>
        <v>10</v>
      </c>
      <c r="F14" s="213">
        <v>8</v>
      </c>
      <c r="G14" s="213">
        <v>2</v>
      </c>
      <c r="H14" s="232">
        <f t="shared" si="4"/>
        <v>5</v>
      </c>
      <c r="I14" s="213">
        <v>2</v>
      </c>
      <c r="J14" s="213">
        <v>3</v>
      </c>
      <c r="K14" s="74" t="s">
        <v>156</v>
      </c>
    </row>
    <row r="15" spans="1:11" ht="24.95" customHeight="1" x14ac:dyDescent="0.2">
      <c r="A15" s="171" t="s">
        <v>157</v>
      </c>
      <c r="B15" s="234">
        <f t="shared" si="0"/>
        <v>0</v>
      </c>
      <c r="C15" s="234">
        <f t="shared" si="1"/>
        <v>0</v>
      </c>
      <c r="D15" s="234">
        <v>0</v>
      </c>
      <c r="E15" s="234">
        <v>0</v>
      </c>
      <c r="F15" s="226">
        <v>0</v>
      </c>
      <c r="G15" s="226">
        <v>0</v>
      </c>
      <c r="H15" s="234">
        <v>0</v>
      </c>
      <c r="I15" s="226">
        <v>0</v>
      </c>
      <c r="J15" s="226">
        <v>0</v>
      </c>
      <c r="K15" s="76" t="s">
        <v>68</v>
      </c>
    </row>
    <row r="16" spans="1:11" ht="24.95" customHeight="1" x14ac:dyDescent="0.2">
      <c r="A16" s="172" t="s">
        <v>26</v>
      </c>
      <c r="B16" s="235">
        <f t="shared" ref="B16:I16" si="5">SUM(B7:B15)</f>
        <v>21423</v>
      </c>
      <c r="C16" s="235">
        <f t="shared" si="5"/>
        <v>10533</v>
      </c>
      <c r="D16" s="235">
        <f t="shared" si="5"/>
        <v>10890</v>
      </c>
      <c r="E16" s="235">
        <f t="shared" si="5"/>
        <v>15737</v>
      </c>
      <c r="F16" s="235">
        <f>SUM(F7:F15)</f>
        <v>7724</v>
      </c>
      <c r="G16" s="235">
        <f t="shared" si="5"/>
        <v>8013</v>
      </c>
      <c r="H16" s="235">
        <f t="shared" si="5"/>
        <v>5686</v>
      </c>
      <c r="I16" s="235">
        <f t="shared" si="5"/>
        <v>2809</v>
      </c>
      <c r="J16" s="235">
        <f>SUM(J7:J15)</f>
        <v>2877</v>
      </c>
      <c r="K16" s="77" t="s">
        <v>27</v>
      </c>
    </row>
    <row r="17" spans="1:11" ht="24.95" customHeight="1" x14ac:dyDescent="0.2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30"/>
    </row>
    <row r="18" spans="1:11" ht="41.25" customHeight="1" x14ac:dyDescent="0.2">
      <c r="A18" s="127"/>
      <c r="B18" s="126" t="s">
        <v>288</v>
      </c>
      <c r="C18" s="126" t="s">
        <v>289</v>
      </c>
      <c r="D18" s="127"/>
    </row>
    <row r="19" spans="1:11" ht="21" customHeight="1" x14ac:dyDescent="0.2">
      <c r="A19" s="126" t="s">
        <v>329</v>
      </c>
      <c r="B19" s="127">
        <f>H7</f>
        <v>101</v>
      </c>
      <c r="C19" s="127">
        <f>E7</f>
        <v>340</v>
      </c>
      <c r="D19" s="127"/>
    </row>
    <row r="20" spans="1:11" x14ac:dyDescent="0.2">
      <c r="A20" s="126" t="s">
        <v>57</v>
      </c>
      <c r="B20" s="127">
        <f t="shared" ref="B20:B27" si="6">H8</f>
        <v>1092</v>
      </c>
      <c r="C20" s="127">
        <f t="shared" ref="C20:C27" si="7">E8</f>
        <v>2482</v>
      </c>
      <c r="D20" s="127"/>
    </row>
    <row r="21" spans="1:11" x14ac:dyDescent="0.2">
      <c r="A21" s="126" t="s">
        <v>59</v>
      </c>
      <c r="B21" s="127">
        <f t="shared" si="6"/>
        <v>1627</v>
      </c>
      <c r="C21" s="127">
        <f t="shared" si="7"/>
        <v>5234</v>
      </c>
      <c r="D21" s="127"/>
    </row>
    <row r="22" spans="1:11" x14ac:dyDescent="0.2">
      <c r="A22" s="126" t="s">
        <v>61</v>
      </c>
      <c r="B22" s="127">
        <f t="shared" si="6"/>
        <v>1458</v>
      </c>
      <c r="C22" s="127">
        <f t="shared" si="7"/>
        <v>4908</v>
      </c>
      <c r="D22" s="127"/>
    </row>
    <row r="23" spans="1:11" x14ac:dyDescent="0.2">
      <c r="A23" s="126" t="s">
        <v>63</v>
      </c>
      <c r="B23" s="127">
        <f t="shared" si="6"/>
        <v>1011</v>
      </c>
      <c r="C23" s="127">
        <f t="shared" si="7"/>
        <v>2156</v>
      </c>
      <c r="D23" s="127"/>
    </row>
    <row r="24" spans="1:11" x14ac:dyDescent="0.2">
      <c r="A24" s="126" t="s">
        <v>65</v>
      </c>
      <c r="B24" s="127">
        <f t="shared" si="6"/>
        <v>358</v>
      </c>
      <c r="C24" s="127">
        <f t="shared" si="7"/>
        <v>555</v>
      </c>
      <c r="D24" s="127"/>
    </row>
    <row r="25" spans="1:11" x14ac:dyDescent="0.2">
      <c r="A25" s="126" t="s">
        <v>136</v>
      </c>
      <c r="B25" s="127">
        <f t="shared" si="6"/>
        <v>34</v>
      </c>
      <c r="C25" s="127">
        <f t="shared" si="7"/>
        <v>52</v>
      </c>
      <c r="D25" s="127"/>
    </row>
    <row r="26" spans="1:11" x14ac:dyDescent="0.2">
      <c r="A26" s="126" t="s">
        <v>156</v>
      </c>
      <c r="B26" s="127">
        <f t="shared" si="6"/>
        <v>5</v>
      </c>
      <c r="C26" s="127">
        <f t="shared" si="7"/>
        <v>10</v>
      </c>
      <c r="D26" s="127"/>
    </row>
    <row r="27" spans="1:11" ht="28.5" x14ac:dyDescent="0.2">
      <c r="A27" s="126" t="s">
        <v>158</v>
      </c>
      <c r="B27" s="127">
        <f t="shared" si="6"/>
        <v>0</v>
      </c>
      <c r="C27" s="127">
        <f t="shared" si="7"/>
        <v>0</v>
      </c>
      <c r="D27" s="127"/>
    </row>
  </sheetData>
  <mergeCells count="8">
    <mergeCell ref="A1:K1"/>
    <mergeCell ref="A2:K2"/>
    <mergeCell ref="A3:K3"/>
    <mergeCell ref="A5:A6"/>
    <mergeCell ref="B5:D5"/>
    <mergeCell ref="E5:G5"/>
    <mergeCell ref="H5:J5"/>
    <mergeCell ref="K5:K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6"/>
  <sheetViews>
    <sheetView view="pageBreakPreview" topLeftCell="A4" zoomScaleNormal="100" workbookViewId="0">
      <selection activeCell="F18" sqref="F18"/>
    </sheetView>
  </sheetViews>
  <sheetFormatPr defaultRowHeight="15" x14ac:dyDescent="0.25"/>
  <cols>
    <col min="1" max="1" width="30.7109375" style="19" customWidth="1"/>
    <col min="2" max="2" width="9.42578125" style="19" bestFit="1" customWidth="1"/>
    <col min="3" max="5" width="8.28515625" style="19" bestFit="1" customWidth="1"/>
    <col min="6" max="10" width="7.28515625" style="19" bestFit="1" customWidth="1"/>
    <col min="11" max="11" width="30.7109375" style="19" customWidth="1"/>
    <col min="12" max="256" width="9.140625" style="120"/>
    <col min="257" max="257" width="30.7109375" style="120" customWidth="1"/>
    <col min="258" max="258" width="9.85546875" style="120" bestFit="1" customWidth="1"/>
    <col min="259" max="266" width="7.7109375" style="120" customWidth="1"/>
    <col min="267" max="267" width="30.7109375" style="120" customWidth="1"/>
    <col min="268" max="512" width="9.140625" style="120"/>
    <col min="513" max="513" width="30.7109375" style="120" customWidth="1"/>
    <col min="514" max="514" width="9.85546875" style="120" bestFit="1" customWidth="1"/>
    <col min="515" max="522" width="7.7109375" style="120" customWidth="1"/>
    <col min="523" max="523" width="30.7109375" style="120" customWidth="1"/>
    <col min="524" max="768" width="9.140625" style="120"/>
    <col min="769" max="769" width="30.7109375" style="120" customWidth="1"/>
    <col min="770" max="770" width="9.85546875" style="120" bestFit="1" customWidth="1"/>
    <col min="771" max="778" width="7.7109375" style="120" customWidth="1"/>
    <col min="779" max="779" width="30.7109375" style="120" customWidth="1"/>
    <col min="780" max="1024" width="9.140625" style="120"/>
    <col min="1025" max="1025" width="30.7109375" style="120" customWidth="1"/>
    <col min="1026" max="1026" width="9.85546875" style="120" bestFit="1" customWidth="1"/>
    <col min="1027" max="1034" width="7.7109375" style="120" customWidth="1"/>
    <col min="1035" max="1035" width="30.7109375" style="120" customWidth="1"/>
    <col min="1036" max="1280" width="9.140625" style="120"/>
    <col min="1281" max="1281" width="30.7109375" style="120" customWidth="1"/>
    <col min="1282" max="1282" width="9.85546875" style="120" bestFit="1" customWidth="1"/>
    <col min="1283" max="1290" width="7.7109375" style="120" customWidth="1"/>
    <col min="1291" max="1291" width="30.7109375" style="120" customWidth="1"/>
    <col min="1292" max="1536" width="9.140625" style="120"/>
    <col min="1537" max="1537" width="30.7109375" style="120" customWidth="1"/>
    <col min="1538" max="1538" width="9.85546875" style="120" bestFit="1" customWidth="1"/>
    <col min="1539" max="1546" width="7.7109375" style="120" customWidth="1"/>
    <col min="1547" max="1547" width="30.7109375" style="120" customWidth="1"/>
    <col min="1548" max="1792" width="9.140625" style="120"/>
    <col min="1793" max="1793" width="30.7109375" style="120" customWidth="1"/>
    <col min="1794" max="1794" width="9.85546875" style="120" bestFit="1" customWidth="1"/>
    <col min="1795" max="1802" width="7.7109375" style="120" customWidth="1"/>
    <col min="1803" max="1803" width="30.7109375" style="120" customWidth="1"/>
    <col min="1804" max="2048" width="9.140625" style="120"/>
    <col min="2049" max="2049" width="30.7109375" style="120" customWidth="1"/>
    <col min="2050" max="2050" width="9.85546875" style="120" bestFit="1" customWidth="1"/>
    <col min="2051" max="2058" width="7.7109375" style="120" customWidth="1"/>
    <col min="2059" max="2059" width="30.7109375" style="120" customWidth="1"/>
    <col min="2060" max="2304" width="9.140625" style="120"/>
    <col min="2305" max="2305" width="30.7109375" style="120" customWidth="1"/>
    <col min="2306" max="2306" width="9.85546875" style="120" bestFit="1" customWidth="1"/>
    <col min="2307" max="2314" width="7.7109375" style="120" customWidth="1"/>
    <col min="2315" max="2315" width="30.7109375" style="120" customWidth="1"/>
    <col min="2316" max="2560" width="9.140625" style="120"/>
    <col min="2561" max="2561" width="30.7109375" style="120" customWidth="1"/>
    <col min="2562" max="2562" width="9.85546875" style="120" bestFit="1" customWidth="1"/>
    <col min="2563" max="2570" width="7.7109375" style="120" customWidth="1"/>
    <col min="2571" max="2571" width="30.7109375" style="120" customWidth="1"/>
    <col min="2572" max="2816" width="9.140625" style="120"/>
    <col min="2817" max="2817" width="30.7109375" style="120" customWidth="1"/>
    <col min="2818" max="2818" width="9.85546875" style="120" bestFit="1" customWidth="1"/>
    <col min="2819" max="2826" width="7.7109375" style="120" customWidth="1"/>
    <col min="2827" max="2827" width="30.7109375" style="120" customWidth="1"/>
    <col min="2828" max="3072" width="9.140625" style="120"/>
    <col min="3073" max="3073" width="30.7109375" style="120" customWidth="1"/>
    <col min="3074" max="3074" width="9.85546875" style="120" bestFit="1" customWidth="1"/>
    <col min="3075" max="3082" width="7.7109375" style="120" customWidth="1"/>
    <col min="3083" max="3083" width="30.7109375" style="120" customWidth="1"/>
    <col min="3084" max="3328" width="9.140625" style="120"/>
    <col min="3329" max="3329" width="30.7109375" style="120" customWidth="1"/>
    <col min="3330" max="3330" width="9.85546875" style="120" bestFit="1" customWidth="1"/>
    <col min="3331" max="3338" width="7.7109375" style="120" customWidth="1"/>
    <col min="3339" max="3339" width="30.7109375" style="120" customWidth="1"/>
    <col min="3340" max="3584" width="9.140625" style="120"/>
    <col min="3585" max="3585" width="30.7109375" style="120" customWidth="1"/>
    <col min="3586" max="3586" width="9.85546875" style="120" bestFit="1" customWidth="1"/>
    <col min="3587" max="3594" width="7.7109375" style="120" customWidth="1"/>
    <col min="3595" max="3595" width="30.7109375" style="120" customWidth="1"/>
    <col min="3596" max="3840" width="9.140625" style="120"/>
    <col min="3841" max="3841" width="30.7109375" style="120" customWidth="1"/>
    <col min="3842" max="3842" width="9.85546875" style="120" bestFit="1" customWidth="1"/>
    <col min="3843" max="3850" width="7.7109375" style="120" customWidth="1"/>
    <col min="3851" max="3851" width="30.7109375" style="120" customWidth="1"/>
    <col min="3852" max="4096" width="9.140625" style="120"/>
    <col min="4097" max="4097" width="30.7109375" style="120" customWidth="1"/>
    <col min="4098" max="4098" width="9.85546875" style="120" bestFit="1" customWidth="1"/>
    <col min="4099" max="4106" width="7.7109375" style="120" customWidth="1"/>
    <col min="4107" max="4107" width="30.7109375" style="120" customWidth="1"/>
    <col min="4108" max="4352" width="9.140625" style="120"/>
    <col min="4353" max="4353" width="30.7109375" style="120" customWidth="1"/>
    <col min="4354" max="4354" width="9.85546875" style="120" bestFit="1" customWidth="1"/>
    <col min="4355" max="4362" width="7.7109375" style="120" customWidth="1"/>
    <col min="4363" max="4363" width="30.7109375" style="120" customWidth="1"/>
    <col min="4364" max="4608" width="9.140625" style="120"/>
    <col min="4609" max="4609" width="30.7109375" style="120" customWidth="1"/>
    <col min="4610" max="4610" width="9.85546875" style="120" bestFit="1" customWidth="1"/>
    <col min="4611" max="4618" width="7.7109375" style="120" customWidth="1"/>
    <col min="4619" max="4619" width="30.7109375" style="120" customWidth="1"/>
    <col min="4620" max="4864" width="9.140625" style="120"/>
    <col min="4865" max="4865" width="30.7109375" style="120" customWidth="1"/>
    <col min="4866" max="4866" width="9.85546875" style="120" bestFit="1" customWidth="1"/>
    <col min="4867" max="4874" width="7.7109375" style="120" customWidth="1"/>
    <col min="4875" max="4875" width="30.7109375" style="120" customWidth="1"/>
    <col min="4876" max="5120" width="9.140625" style="120"/>
    <col min="5121" max="5121" width="30.7109375" style="120" customWidth="1"/>
    <col min="5122" max="5122" width="9.85546875" style="120" bestFit="1" customWidth="1"/>
    <col min="5123" max="5130" width="7.7109375" style="120" customWidth="1"/>
    <col min="5131" max="5131" width="30.7109375" style="120" customWidth="1"/>
    <col min="5132" max="5376" width="9.140625" style="120"/>
    <col min="5377" max="5377" width="30.7109375" style="120" customWidth="1"/>
    <col min="5378" max="5378" width="9.85546875" style="120" bestFit="1" customWidth="1"/>
    <col min="5379" max="5386" width="7.7109375" style="120" customWidth="1"/>
    <col min="5387" max="5387" width="30.7109375" style="120" customWidth="1"/>
    <col min="5388" max="5632" width="9.140625" style="120"/>
    <col min="5633" max="5633" width="30.7109375" style="120" customWidth="1"/>
    <col min="5634" max="5634" width="9.85546875" style="120" bestFit="1" customWidth="1"/>
    <col min="5635" max="5642" width="7.7109375" style="120" customWidth="1"/>
    <col min="5643" max="5643" width="30.7109375" style="120" customWidth="1"/>
    <col min="5644" max="5888" width="9.140625" style="120"/>
    <col min="5889" max="5889" width="30.7109375" style="120" customWidth="1"/>
    <col min="5890" max="5890" width="9.85546875" style="120" bestFit="1" customWidth="1"/>
    <col min="5891" max="5898" width="7.7109375" style="120" customWidth="1"/>
    <col min="5899" max="5899" width="30.7109375" style="120" customWidth="1"/>
    <col min="5900" max="6144" width="9.140625" style="120"/>
    <col min="6145" max="6145" width="30.7109375" style="120" customWidth="1"/>
    <col min="6146" max="6146" width="9.85546875" style="120" bestFit="1" customWidth="1"/>
    <col min="6147" max="6154" width="7.7109375" style="120" customWidth="1"/>
    <col min="6155" max="6155" width="30.7109375" style="120" customWidth="1"/>
    <col min="6156" max="6400" width="9.140625" style="120"/>
    <col min="6401" max="6401" width="30.7109375" style="120" customWidth="1"/>
    <col min="6402" max="6402" width="9.85546875" style="120" bestFit="1" customWidth="1"/>
    <col min="6403" max="6410" width="7.7109375" style="120" customWidth="1"/>
    <col min="6411" max="6411" width="30.7109375" style="120" customWidth="1"/>
    <col min="6412" max="6656" width="9.140625" style="120"/>
    <col min="6657" max="6657" width="30.7109375" style="120" customWidth="1"/>
    <col min="6658" max="6658" width="9.85546875" style="120" bestFit="1" customWidth="1"/>
    <col min="6659" max="6666" width="7.7109375" style="120" customWidth="1"/>
    <col min="6667" max="6667" width="30.7109375" style="120" customWidth="1"/>
    <col min="6668" max="6912" width="9.140625" style="120"/>
    <col min="6913" max="6913" width="30.7109375" style="120" customWidth="1"/>
    <col min="6914" max="6914" width="9.85546875" style="120" bestFit="1" customWidth="1"/>
    <col min="6915" max="6922" width="7.7109375" style="120" customWidth="1"/>
    <col min="6923" max="6923" width="30.7109375" style="120" customWidth="1"/>
    <col min="6924" max="7168" width="9.140625" style="120"/>
    <col min="7169" max="7169" width="30.7109375" style="120" customWidth="1"/>
    <col min="7170" max="7170" width="9.85546875" style="120" bestFit="1" customWidth="1"/>
    <col min="7171" max="7178" width="7.7109375" style="120" customWidth="1"/>
    <col min="7179" max="7179" width="30.7109375" style="120" customWidth="1"/>
    <col min="7180" max="7424" width="9.140625" style="120"/>
    <col min="7425" max="7425" width="30.7109375" style="120" customWidth="1"/>
    <col min="7426" max="7426" width="9.85546875" style="120" bestFit="1" customWidth="1"/>
    <col min="7427" max="7434" width="7.7109375" style="120" customWidth="1"/>
    <col min="7435" max="7435" width="30.7109375" style="120" customWidth="1"/>
    <col min="7436" max="7680" width="9.140625" style="120"/>
    <col min="7681" max="7681" width="30.7109375" style="120" customWidth="1"/>
    <col min="7682" max="7682" width="9.85546875" style="120" bestFit="1" customWidth="1"/>
    <col min="7683" max="7690" width="7.7109375" style="120" customWidth="1"/>
    <col min="7691" max="7691" width="30.7109375" style="120" customWidth="1"/>
    <col min="7692" max="7936" width="9.140625" style="120"/>
    <col min="7937" max="7937" width="30.7109375" style="120" customWidth="1"/>
    <col min="7938" max="7938" width="9.85546875" style="120" bestFit="1" customWidth="1"/>
    <col min="7939" max="7946" width="7.7109375" style="120" customWidth="1"/>
    <col min="7947" max="7947" width="30.7109375" style="120" customWidth="1"/>
    <col min="7948" max="8192" width="9.140625" style="120"/>
    <col min="8193" max="8193" width="30.7109375" style="120" customWidth="1"/>
    <col min="8194" max="8194" width="9.85546875" style="120" bestFit="1" customWidth="1"/>
    <col min="8195" max="8202" width="7.7109375" style="120" customWidth="1"/>
    <col min="8203" max="8203" width="30.7109375" style="120" customWidth="1"/>
    <col min="8204" max="8448" width="9.140625" style="120"/>
    <col min="8449" max="8449" width="30.7109375" style="120" customWidth="1"/>
    <col min="8450" max="8450" width="9.85546875" style="120" bestFit="1" customWidth="1"/>
    <col min="8451" max="8458" width="7.7109375" style="120" customWidth="1"/>
    <col min="8459" max="8459" width="30.7109375" style="120" customWidth="1"/>
    <col min="8460" max="8704" width="9.140625" style="120"/>
    <col min="8705" max="8705" width="30.7109375" style="120" customWidth="1"/>
    <col min="8706" max="8706" width="9.85546875" style="120" bestFit="1" customWidth="1"/>
    <col min="8707" max="8714" width="7.7109375" style="120" customWidth="1"/>
    <col min="8715" max="8715" width="30.7109375" style="120" customWidth="1"/>
    <col min="8716" max="8960" width="9.140625" style="120"/>
    <col min="8961" max="8961" width="30.7109375" style="120" customWidth="1"/>
    <col min="8962" max="8962" width="9.85546875" style="120" bestFit="1" customWidth="1"/>
    <col min="8963" max="8970" width="7.7109375" style="120" customWidth="1"/>
    <col min="8971" max="8971" width="30.7109375" style="120" customWidth="1"/>
    <col min="8972" max="9216" width="9.140625" style="120"/>
    <col min="9217" max="9217" width="30.7109375" style="120" customWidth="1"/>
    <col min="9218" max="9218" width="9.85546875" style="120" bestFit="1" customWidth="1"/>
    <col min="9219" max="9226" width="7.7109375" style="120" customWidth="1"/>
    <col min="9227" max="9227" width="30.7109375" style="120" customWidth="1"/>
    <col min="9228" max="9472" width="9.140625" style="120"/>
    <col min="9473" max="9473" width="30.7109375" style="120" customWidth="1"/>
    <col min="9474" max="9474" width="9.85546875" style="120" bestFit="1" customWidth="1"/>
    <col min="9475" max="9482" width="7.7109375" style="120" customWidth="1"/>
    <col min="9483" max="9483" width="30.7109375" style="120" customWidth="1"/>
    <col min="9484" max="9728" width="9.140625" style="120"/>
    <col min="9729" max="9729" width="30.7109375" style="120" customWidth="1"/>
    <col min="9730" max="9730" width="9.85546875" style="120" bestFit="1" customWidth="1"/>
    <col min="9731" max="9738" width="7.7109375" style="120" customWidth="1"/>
    <col min="9739" max="9739" width="30.7109375" style="120" customWidth="1"/>
    <col min="9740" max="9984" width="9.140625" style="120"/>
    <col min="9985" max="9985" width="30.7109375" style="120" customWidth="1"/>
    <col min="9986" max="9986" width="9.85546875" style="120" bestFit="1" customWidth="1"/>
    <col min="9987" max="9994" width="7.7109375" style="120" customWidth="1"/>
    <col min="9995" max="9995" width="30.7109375" style="120" customWidth="1"/>
    <col min="9996" max="10240" width="9.140625" style="120"/>
    <col min="10241" max="10241" width="30.7109375" style="120" customWidth="1"/>
    <col min="10242" max="10242" width="9.85546875" style="120" bestFit="1" customWidth="1"/>
    <col min="10243" max="10250" width="7.7109375" style="120" customWidth="1"/>
    <col min="10251" max="10251" width="30.7109375" style="120" customWidth="1"/>
    <col min="10252" max="10496" width="9.140625" style="120"/>
    <col min="10497" max="10497" width="30.7109375" style="120" customWidth="1"/>
    <col min="10498" max="10498" width="9.85546875" style="120" bestFit="1" customWidth="1"/>
    <col min="10499" max="10506" width="7.7109375" style="120" customWidth="1"/>
    <col min="10507" max="10507" width="30.7109375" style="120" customWidth="1"/>
    <col min="10508" max="10752" width="9.140625" style="120"/>
    <col min="10753" max="10753" width="30.7109375" style="120" customWidth="1"/>
    <col min="10754" max="10754" width="9.85546875" style="120" bestFit="1" customWidth="1"/>
    <col min="10755" max="10762" width="7.7109375" style="120" customWidth="1"/>
    <col min="10763" max="10763" width="30.7109375" style="120" customWidth="1"/>
    <col min="10764" max="11008" width="9.140625" style="120"/>
    <col min="11009" max="11009" width="30.7109375" style="120" customWidth="1"/>
    <col min="11010" max="11010" width="9.85546875" style="120" bestFit="1" customWidth="1"/>
    <col min="11011" max="11018" width="7.7109375" style="120" customWidth="1"/>
    <col min="11019" max="11019" width="30.7109375" style="120" customWidth="1"/>
    <col min="11020" max="11264" width="9.140625" style="120"/>
    <col min="11265" max="11265" width="30.7109375" style="120" customWidth="1"/>
    <col min="11266" max="11266" width="9.85546875" style="120" bestFit="1" customWidth="1"/>
    <col min="11267" max="11274" width="7.7109375" style="120" customWidth="1"/>
    <col min="11275" max="11275" width="30.7109375" style="120" customWidth="1"/>
    <col min="11276" max="11520" width="9.140625" style="120"/>
    <col min="11521" max="11521" width="30.7109375" style="120" customWidth="1"/>
    <col min="11522" max="11522" width="9.85546875" style="120" bestFit="1" customWidth="1"/>
    <col min="11523" max="11530" width="7.7109375" style="120" customWidth="1"/>
    <col min="11531" max="11531" width="30.7109375" style="120" customWidth="1"/>
    <col min="11532" max="11776" width="9.140625" style="120"/>
    <col min="11777" max="11777" width="30.7109375" style="120" customWidth="1"/>
    <col min="11778" max="11778" width="9.85546875" style="120" bestFit="1" customWidth="1"/>
    <col min="11779" max="11786" width="7.7109375" style="120" customWidth="1"/>
    <col min="11787" max="11787" width="30.7109375" style="120" customWidth="1"/>
    <col min="11788" max="12032" width="9.140625" style="120"/>
    <col min="12033" max="12033" width="30.7109375" style="120" customWidth="1"/>
    <col min="12034" max="12034" width="9.85546875" style="120" bestFit="1" customWidth="1"/>
    <col min="12035" max="12042" width="7.7109375" style="120" customWidth="1"/>
    <col min="12043" max="12043" width="30.7109375" style="120" customWidth="1"/>
    <col min="12044" max="12288" width="9.140625" style="120"/>
    <col min="12289" max="12289" width="30.7109375" style="120" customWidth="1"/>
    <col min="12290" max="12290" width="9.85546875" style="120" bestFit="1" customWidth="1"/>
    <col min="12291" max="12298" width="7.7109375" style="120" customWidth="1"/>
    <col min="12299" max="12299" width="30.7109375" style="120" customWidth="1"/>
    <col min="12300" max="12544" width="9.140625" style="120"/>
    <col min="12545" max="12545" width="30.7109375" style="120" customWidth="1"/>
    <col min="12546" max="12546" width="9.85546875" style="120" bestFit="1" customWidth="1"/>
    <col min="12547" max="12554" width="7.7109375" style="120" customWidth="1"/>
    <col min="12555" max="12555" width="30.7109375" style="120" customWidth="1"/>
    <col min="12556" max="12800" width="9.140625" style="120"/>
    <col min="12801" max="12801" width="30.7109375" style="120" customWidth="1"/>
    <col min="12802" max="12802" width="9.85546875" style="120" bestFit="1" customWidth="1"/>
    <col min="12803" max="12810" width="7.7109375" style="120" customWidth="1"/>
    <col min="12811" max="12811" width="30.7109375" style="120" customWidth="1"/>
    <col min="12812" max="13056" width="9.140625" style="120"/>
    <col min="13057" max="13057" width="30.7109375" style="120" customWidth="1"/>
    <col min="13058" max="13058" width="9.85546875" style="120" bestFit="1" customWidth="1"/>
    <col min="13059" max="13066" width="7.7109375" style="120" customWidth="1"/>
    <col min="13067" max="13067" width="30.7109375" style="120" customWidth="1"/>
    <col min="13068" max="13312" width="9.140625" style="120"/>
    <col min="13313" max="13313" width="30.7109375" style="120" customWidth="1"/>
    <col min="13314" max="13314" width="9.85546875" style="120" bestFit="1" customWidth="1"/>
    <col min="13315" max="13322" width="7.7109375" style="120" customWidth="1"/>
    <col min="13323" max="13323" width="30.7109375" style="120" customWidth="1"/>
    <col min="13324" max="13568" width="9.140625" style="120"/>
    <col min="13569" max="13569" width="30.7109375" style="120" customWidth="1"/>
    <col min="13570" max="13570" width="9.85546875" style="120" bestFit="1" customWidth="1"/>
    <col min="13571" max="13578" width="7.7109375" style="120" customWidth="1"/>
    <col min="13579" max="13579" width="30.7109375" style="120" customWidth="1"/>
    <col min="13580" max="13824" width="9.140625" style="120"/>
    <col min="13825" max="13825" width="30.7109375" style="120" customWidth="1"/>
    <col min="13826" max="13826" width="9.85546875" style="120" bestFit="1" customWidth="1"/>
    <col min="13827" max="13834" width="7.7109375" style="120" customWidth="1"/>
    <col min="13835" max="13835" width="30.7109375" style="120" customWidth="1"/>
    <col min="13836" max="14080" width="9.140625" style="120"/>
    <col min="14081" max="14081" width="30.7109375" style="120" customWidth="1"/>
    <col min="14082" max="14082" width="9.85546875" style="120" bestFit="1" customWidth="1"/>
    <col min="14083" max="14090" width="7.7109375" style="120" customWidth="1"/>
    <col min="14091" max="14091" width="30.7109375" style="120" customWidth="1"/>
    <col min="14092" max="14336" width="9.140625" style="120"/>
    <col min="14337" max="14337" width="30.7109375" style="120" customWidth="1"/>
    <col min="14338" max="14338" width="9.85546875" style="120" bestFit="1" customWidth="1"/>
    <col min="14339" max="14346" width="7.7109375" style="120" customWidth="1"/>
    <col min="14347" max="14347" width="30.7109375" style="120" customWidth="1"/>
    <col min="14348" max="14592" width="9.140625" style="120"/>
    <col min="14593" max="14593" width="30.7109375" style="120" customWidth="1"/>
    <col min="14594" max="14594" width="9.85546875" style="120" bestFit="1" customWidth="1"/>
    <col min="14595" max="14602" width="7.7109375" style="120" customWidth="1"/>
    <col min="14603" max="14603" width="30.7109375" style="120" customWidth="1"/>
    <col min="14604" max="14848" width="9.140625" style="120"/>
    <col min="14849" max="14849" width="30.7109375" style="120" customWidth="1"/>
    <col min="14850" max="14850" width="9.85546875" style="120" bestFit="1" customWidth="1"/>
    <col min="14851" max="14858" width="7.7109375" style="120" customWidth="1"/>
    <col min="14859" max="14859" width="30.7109375" style="120" customWidth="1"/>
    <col min="14860" max="15104" width="9.140625" style="120"/>
    <col min="15105" max="15105" width="30.7109375" style="120" customWidth="1"/>
    <col min="15106" max="15106" width="9.85546875" style="120" bestFit="1" customWidth="1"/>
    <col min="15107" max="15114" width="7.7109375" style="120" customWidth="1"/>
    <col min="15115" max="15115" width="30.7109375" style="120" customWidth="1"/>
    <col min="15116" max="15360" width="9.140625" style="120"/>
    <col min="15361" max="15361" width="30.7109375" style="120" customWidth="1"/>
    <col min="15362" max="15362" width="9.85546875" style="120" bestFit="1" customWidth="1"/>
    <col min="15363" max="15370" width="7.7109375" style="120" customWidth="1"/>
    <col min="15371" max="15371" width="30.7109375" style="120" customWidth="1"/>
    <col min="15372" max="15616" width="9.140625" style="120"/>
    <col min="15617" max="15617" width="30.7109375" style="120" customWidth="1"/>
    <col min="15618" max="15618" width="9.85546875" style="120" bestFit="1" customWidth="1"/>
    <col min="15619" max="15626" width="7.7109375" style="120" customWidth="1"/>
    <col min="15627" max="15627" width="30.7109375" style="120" customWidth="1"/>
    <col min="15628" max="15872" width="9.140625" style="120"/>
    <col min="15873" max="15873" width="30.7109375" style="120" customWidth="1"/>
    <col min="15874" max="15874" width="9.85546875" style="120" bestFit="1" customWidth="1"/>
    <col min="15875" max="15882" width="7.7109375" style="120" customWidth="1"/>
    <col min="15883" max="15883" width="30.7109375" style="120" customWidth="1"/>
    <col min="15884" max="16128" width="9.140625" style="120"/>
    <col min="16129" max="16129" width="30.7109375" style="120" customWidth="1"/>
    <col min="16130" max="16130" width="9.85546875" style="120" bestFit="1" customWidth="1"/>
    <col min="16131" max="16138" width="7.7109375" style="120" customWidth="1"/>
    <col min="16139" max="16139" width="30.7109375" style="120" customWidth="1"/>
    <col min="16140" max="16384" width="9.140625" style="120"/>
  </cols>
  <sheetData>
    <row r="1" spans="1:241" ht="21.95" customHeight="1" x14ac:dyDescent="0.2">
      <c r="A1" s="630" t="s">
        <v>314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241" ht="21.95" customHeight="1" x14ac:dyDescent="0.2">
      <c r="A2" s="631" t="s">
        <v>333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</row>
    <row r="3" spans="1:241" ht="17.25" customHeight="1" x14ac:dyDescent="0.2">
      <c r="A3" s="632">
        <v>2012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241" s="68" customFormat="1" ht="20.25" customHeight="1" x14ac:dyDescent="0.2">
      <c r="A4" s="461" t="s">
        <v>630</v>
      </c>
      <c r="B4" s="463"/>
      <c r="C4" s="463"/>
      <c r="D4" s="463"/>
      <c r="E4" s="463"/>
      <c r="F4" s="463"/>
      <c r="G4" s="463"/>
      <c r="H4" s="463"/>
      <c r="I4" s="463"/>
      <c r="J4" s="463"/>
      <c r="K4" s="537" t="s">
        <v>629</v>
      </c>
    </row>
    <row r="5" spans="1:241" s="68" customFormat="1" ht="30" customHeight="1" thickBot="1" x14ac:dyDescent="0.25">
      <c r="A5" s="710" t="s">
        <v>159</v>
      </c>
      <c r="B5" s="712" t="s">
        <v>279</v>
      </c>
      <c r="C5" s="712"/>
      <c r="D5" s="712"/>
      <c r="E5" s="713" t="s">
        <v>227</v>
      </c>
      <c r="F5" s="713"/>
      <c r="G5" s="713"/>
      <c r="H5" s="713" t="s">
        <v>228</v>
      </c>
      <c r="I5" s="713"/>
      <c r="J5" s="713"/>
      <c r="K5" s="714" t="s">
        <v>160</v>
      </c>
    </row>
    <row r="6" spans="1:241" s="68" customFormat="1" ht="30" customHeight="1" thickTop="1" x14ac:dyDescent="0.2">
      <c r="A6" s="711"/>
      <c r="B6" s="412" t="s">
        <v>274</v>
      </c>
      <c r="C6" s="413" t="s">
        <v>214</v>
      </c>
      <c r="D6" s="413" t="s">
        <v>215</v>
      </c>
      <c r="E6" s="412" t="s">
        <v>22</v>
      </c>
      <c r="F6" s="413" t="s">
        <v>214</v>
      </c>
      <c r="G6" s="413" t="s">
        <v>215</v>
      </c>
      <c r="H6" s="412" t="s">
        <v>22</v>
      </c>
      <c r="I6" s="413" t="s">
        <v>214</v>
      </c>
      <c r="J6" s="413" t="s">
        <v>215</v>
      </c>
      <c r="K6" s="715"/>
    </row>
    <row r="7" spans="1:241" ht="21.95" customHeight="1" thickBot="1" x14ac:dyDescent="0.25">
      <c r="A7" s="430" t="s">
        <v>376</v>
      </c>
      <c r="B7" s="431">
        <f>D7+C7</f>
        <v>234</v>
      </c>
      <c r="C7" s="431">
        <f>I7+F7</f>
        <v>131</v>
      </c>
      <c r="D7" s="431">
        <f>J7+G7</f>
        <v>103</v>
      </c>
      <c r="E7" s="431">
        <f>G7+F7</f>
        <v>143</v>
      </c>
      <c r="F7" s="432">
        <v>76</v>
      </c>
      <c r="G7" s="432">
        <v>67</v>
      </c>
      <c r="H7" s="431">
        <f>J7+I7</f>
        <v>91</v>
      </c>
      <c r="I7" s="432">
        <v>55</v>
      </c>
      <c r="J7" s="432">
        <v>36</v>
      </c>
      <c r="K7" s="433" t="s">
        <v>375</v>
      </c>
    </row>
    <row r="8" spans="1:241" ht="21.95" customHeight="1" thickTop="1" thickBot="1" x14ac:dyDescent="0.25">
      <c r="A8" s="158" t="s">
        <v>161</v>
      </c>
      <c r="B8" s="236">
        <f t="shared" ref="B8:B12" si="0">D8+C8</f>
        <v>305</v>
      </c>
      <c r="C8" s="236">
        <f t="shared" ref="C8:C12" si="1">I8+F8</f>
        <v>151</v>
      </c>
      <c r="D8" s="236">
        <f t="shared" ref="D8:D12" si="2">J8+G8</f>
        <v>154</v>
      </c>
      <c r="E8" s="236">
        <f t="shared" ref="E8:E12" si="3">G8+F8</f>
        <v>198</v>
      </c>
      <c r="F8" s="237">
        <v>98</v>
      </c>
      <c r="G8" s="237">
        <v>100</v>
      </c>
      <c r="H8" s="236">
        <f t="shared" ref="H8:H12" si="4">J8+I8</f>
        <v>107</v>
      </c>
      <c r="I8" s="237">
        <v>53</v>
      </c>
      <c r="J8" s="237">
        <v>54</v>
      </c>
      <c r="K8" s="132" t="s">
        <v>162</v>
      </c>
    </row>
    <row r="9" spans="1:241" ht="21.95" customHeight="1" thickTop="1" thickBot="1" x14ac:dyDescent="0.25">
      <c r="A9" s="159" t="s">
        <v>163</v>
      </c>
      <c r="B9" s="429">
        <f t="shared" si="0"/>
        <v>1109</v>
      </c>
      <c r="C9" s="429">
        <f t="shared" si="1"/>
        <v>613</v>
      </c>
      <c r="D9" s="429">
        <f t="shared" si="2"/>
        <v>496</v>
      </c>
      <c r="E9" s="429">
        <f t="shared" si="3"/>
        <v>695</v>
      </c>
      <c r="F9" s="229">
        <v>373</v>
      </c>
      <c r="G9" s="229">
        <v>322</v>
      </c>
      <c r="H9" s="429">
        <f t="shared" si="4"/>
        <v>414</v>
      </c>
      <c r="I9" s="229">
        <v>240</v>
      </c>
      <c r="J9" s="229">
        <v>174</v>
      </c>
      <c r="K9" s="131" t="s">
        <v>164</v>
      </c>
    </row>
    <row r="10" spans="1:241" ht="21.95" customHeight="1" thickTop="1" thickBot="1" x14ac:dyDescent="0.25">
      <c r="A10" s="158" t="s">
        <v>165</v>
      </c>
      <c r="B10" s="236">
        <f t="shared" si="0"/>
        <v>4115</v>
      </c>
      <c r="C10" s="236">
        <f t="shared" si="1"/>
        <v>2208</v>
      </c>
      <c r="D10" s="236">
        <f t="shared" si="2"/>
        <v>1907</v>
      </c>
      <c r="E10" s="236">
        <f t="shared" si="3"/>
        <v>2737</v>
      </c>
      <c r="F10" s="237">
        <v>1466</v>
      </c>
      <c r="G10" s="237">
        <v>1271</v>
      </c>
      <c r="H10" s="236">
        <f t="shared" si="4"/>
        <v>1378</v>
      </c>
      <c r="I10" s="237">
        <v>742</v>
      </c>
      <c r="J10" s="237">
        <v>636</v>
      </c>
      <c r="K10" s="132" t="s">
        <v>166</v>
      </c>
    </row>
    <row r="11" spans="1:241" ht="21.95" customHeight="1" thickTop="1" thickBot="1" x14ac:dyDescent="0.25">
      <c r="A11" s="159" t="s">
        <v>378</v>
      </c>
      <c r="B11" s="429">
        <f t="shared" si="0"/>
        <v>14436</v>
      </c>
      <c r="C11" s="429">
        <f t="shared" si="1"/>
        <v>6919</v>
      </c>
      <c r="D11" s="429">
        <f t="shared" si="2"/>
        <v>7517</v>
      </c>
      <c r="E11" s="429">
        <f t="shared" si="3"/>
        <v>9788</v>
      </c>
      <c r="F11" s="229">
        <v>4723</v>
      </c>
      <c r="G11" s="229">
        <v>5065</v>
      </c>
      <c r="H11" s="429">
        <f t="shared" si="4"/>
        <v>4648</v>
      </c>
      <c r="I11" s="229">
        <v>2196</v>
      </c>
      <c r="J11" s="229">
        <v>2452</v>
      </c>
      <c r="K11" s="131" t="s">
        <v>377</v>
      </c>
    </row>
    <row r="12" spans="1:241" ht="21.95" customHeight="1" thickTop="1" x14ac:dyDescent="0.2">
      <c r="A12" s="605" t="s">
        <v>379</v>
      </c>
      <c r="B12" s="606">
        <f t="shared" si="0"/>
        <v>1224</v>
      </c>
      <c r="C12" s="606">
        <f t="shared" si="1"/>
        <v>511</v>
      </c>
      <c r="D12" s="606">
        <f t="shared" si="2"/>
        <v>713</v>
      </c>
      <c r="E12" s="606">
        <f t="shared" si="3"/>
        <v>909</v>
      </c>
      <c r="F12" s="607">
        <v>381</v>
      </c>
      <c r="G12" s="607">
        <v>528</v>
      </c>
      <c r="H12" s="606">
        <f t="shared" si="4"/>
        <v>315</v>
      </c>
      <c r="I12" s="607">
        <v>130</v>
      </c>
      <c r="J12" s="607">
        <v>185</v>
      </c>
      <c r="K12" s="608" t="s">
        <v>379</v>
      </c>
    </row>
    <row r="13" spans="1:241" ht="30" customHeight="1" x14ac:dyDescent="0.2">
      <c r="A13" s="609" t="s">
        <v>26</v>
      </c>
      <c r="B13" s="610">
        <f t="shared" ref="B13:J13" si="5">SUM(B7:B12)</f>
        <v>21423</v>
      </c>
      <c r="C13" s="610">
        <f t="shared" si="5"/>
        <v>10533</v>
      </c>
      <c r="D13" s="610">
        <f t="shared" si="5"/>
        <v>10890</v>
      </c>
      <c r="E13" s="610">
        <f t="shared" si="5"/>
        <v>14470</v>
      </c>
      <c r="F13" s="610">
        <f t="shared" si="5"/>
        <v>7117</v>
      </c>
      <c r="G13" s="610">
        <f t="shared" si="5"/>
        <v>7353</v>
      </c>
      <c r="H13" s="610">
        <f t="shared" si="5"/>
        <v>6953</v>
      </c>
      <c r="I13" s="610">
        <f t="shared" si="5"/>
        <v>3416</v>
      </c>
      <c r="J13" s="610">
        <f t="shared" si="5"/>
        <v>3537</v>
      </c>
      <c r="K13" s="611" t="s">
        <v>27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</row>
    <row r="14" spans="1:241" ht="33.75" customHeight="1" x14ac:dyDescent="0.2">
      <c r="A14" s="615" t="s">
        <v>167</v>
      </c>
      <c r="B14" s="616">
        <f t="shared" ref="B14:J14" si="6">SUM(B7:B9)/B13*100</f>
        <v>7.6926667600242737</v>
      </c>
      <c r="C14" s="616">
        <f t="shared" si="6"/>
        <v>8.4971043387448972</v>
      </c>
      <c r="D14" s="616">
        <f t="shared" si="6"/>
        <v>6.9146005509641864</v>
      </c>
      <c r="E14" s="616">
        <f t="shared" si="6"/>
        <v>7.159640635798203</v>
      </c>
      <c r="F14" s="616">
        <f t="shared" si="6"/>
        <v>7.685822678094703</v>
      </c>
      <c r="G14" s="616">
        <f t="shared" si="6"/>
        <v>6.6503467972256214</v>
      </c>
      <c r="H14" s="616">
        <f t="shared" si="6"/>
        <v>8.8019559902200495</v>
      </c>
      <c r="I14" s="616">
        <f t="shared" si="6"/>
        <v>10.187353629976581</v>
      </c>
      <c r="J14" s="616">
        <f t="shared" si="6"/>
        <v>7.4639525021204411</v>
      </c>
      <c r="K14" s="604" t="s">
        <v>168</v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</row>
    <row r="15" spans="1:241" ht="32.25" customHeight="1" x14ac:dyDescent="0.2">
      <c r="A15" s="612" t="s">
        <v>169</v>
      </c>
      <c r="B15" s="613">
        <f t="shared" ref="B15:J15" si="7">SUM(B10:B12)/B13*100</f>
        <v>92.307333239975733</v>
      </c>
      <c r="C15" s="613">
        <f t="shared" si="7"/>
        <v>91.502895661255096</v>
      </c>
      <c r="D15" s="613">
        <f t="shared" si="7"/>
        <v>93.085399449035805</v>
      </c>
      <c r="E15" s="613">
        <f t="shared" si="7"/>
        <v>92.840359364201802</v>
      </c>
      <c r="F15" s="613">
        <f t="shared" si="7"/>
        <v>92.314177321905305</v>
      </c>
      <c r="G15" s="613">
        <f t="shared" si="7"/>
        <v>93.349653202774377</v>
      </c>
      <c r="H15" s="613">
        <f t="shared" si="7"/>
        <v>91.198044009779949</v>
      </c>
      <c r="I15" s="613">
        <f t="shared" si="7"/>
        <v>89.812646370023415</v>
      </c>
      <c r="J15" s="613">
        <f t="shared" si="7"/>
        <v>92.536047497879565</v>
      </c>
      <c r="K15" s="614" t="s">
        <v>170</v>
      </c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</row>
    <row r="16" spans="1:241" x14ac:dyDescent="0.25">
      <c r="B16" s="20"/>
      <c r="C16" s="20"/>
      <c r="D16" s="20"/>
      <c r="E16" s="20"/>
      <c r="F16" s="20"/>
      <c r="G16" s="20"/>
      <c r="H16" s="20"/>
      <c r="I16" s="20"/>
      <c r="J16" s="20"/>
    </row>
  </sheetData>
  <mergeCells count="8">
    <mergeCell ref="A1:K1"/>
    <mergeCell ref="A2:K2"/>
    <mergeCell ref="A3:K3"/>
    <mergeCell ref="A5:A6"/>
    <mergeCell ref="B5:D5"/>
    <mergeCell ref="E5:G5"/>
    <mergeCell ref="H5:J5"/>
    <mergeCell ref="K5:K6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60" zoomScaleNormal="100" workbookViewId="0">
      <selection activeCell="A2" sqref="A2"/>
    </sheetView>
  </sheetViews>
  <sheetFormatPr defaultRowHeight="12.75" x14ac:dyDescent="0.2"/>
  <cols>
    <col min="1" max="1" width="52.7109375" style="29" customWidth="1"/>
    <col min="2" max="256" width="9.140625" style="29"/>
    <col min="257" max="257" width="52.7109375" style="29" customWidth="1"/>
    <col min="258" max="512" width="9.140625" style="29"/>
    <col min="513" max="513" width="52.7109375" style="29" customWidth="1"/>
    <col min="514" max="768" width="9.140625" style="29"/>
    <col min="769" max="769" width="52.7109375" style="29" customWidth="1"/>
    <col min="770" max="1024" width="9.140625" style="29"/>
    <col min="1025" max="1025" width="52.7109375" style="29" customWidth="1"/>
    <col min="1026" max="1280" width="9.140625" style="29"/>
    <col min="1281" max="1281" width="52.7109375" style="29" customWidth="1"/>
    <col min="1282" max="1536" width="9.140625" style="29"/>
    <col min="1537" max="1537" width="52.7109375" style="29" customWidth="1"/>
    <col min="1538" max="1792" width="9.140625" style="29"/>
    <col min="1793" max="1793" width="52.7109375" style="29" customWidth="1"/>
    <col min="1794" max="2048" width="9.140625" style="29"/>
    <col min="2049" max="2049" width="52.7109375" style="29" customWidth="1"/>
    <col min="2050" max="2304" width="9.140625" style="29"/>
    <col min="2305" max="2305" width="52.7109375" style="29" customWidth="1"/>
    <col min="2306" max="2560" width="9.140625" style="29"/>
    <col min="2561" max="2561" width="52.7109375" style="29" customWidth="1"/>
    <col min="2562" max="2816" width="9.140625" style="29"/>
    <col min="2817" max="2817" width="52.7109375" style="29" customWidth="1"/>
    <col min="2818" max="3072" width="9.140625" style="29"/>
    <col min="3073" max="3073" width="52.7109375" style="29" customWidth="1"/>
    <col min="3074" max="3328" width="9.140625" style="29"/>
    <col min="3329" max="3329" width="52.7109375" style="29" customWidth="1"/>
    <col min="3330" max="3584" width="9.140625" style="29"/>
    <col min="3585" max="3585" width="52.7109375" style="29" customWidth="1"/>
    <col min="3586" max="3840" width="9.140625" style="29"/>
    <col min="3841" max="3841" width="52.7109375" style="29" customWidth="1"/>
    <col min="3842" max="4096" width="9.140625" style="29"/>
    <col min="4097" max="4097" width="52.7109375" style="29" customWidth="1"/>
    <col min="4098" max="4352" width="9.140625" style="29"/>
    <col min="4353" max="4353" width="52.7109375" style="29" customWidth="1"/>
    <col min="4354" max="4608" width="9.140625" style="29"/>
    <col min="4609" max="4609" width="52.7109375" style="29" customWidth="1"/>
    <col min="4610" max="4864" width="9.140625" style="29"/>
    <col min="4865" max="4865" width="52.7109375" style="29" customWidth="1"/>
    <col min="4866" max="5120" width="9.140625" style="29"/>
    <col min="5121" max="5121" width="52.7109375" style="29" customWidth="1"/>
    <col min="5122" max="5376" width="9.140625" style="29"/>
    <col min="5377" max="5377" width="52.7109375" style="29" customWidth="1"/>
    <col min="5378" max="5632" width="9.140625" style="29"/>
    <col min="5633" max="5633" width="52.7109375" style="29" customWidth="1"/>
    <col min="5634" max="5888" width="9.140625" style="29"/>
    <col min="5889" max="5889" width="52.7109375" style="29" customWidth="1"/>
    <col min="5890" max="6144" width="9.140625" style="29"/>
    <col min="6145" max="6145" width="52.7109375" style="29" customWidth="1"/>
    <col min="6146" max="6400" width="9.140625" style="29"/>
    <col min="6401" max="6401" width="52.7109375" style="29" customWidth="1"/>
    <col min="6402" max="6656" width="9.140625" style="29"/>
    <col min="6657" max="6657" width="52.7109375" style="29" customWidth="1"/>
    <col min="6658" max="6912" width="9.140625" style="29"/>
    <col min="6913" max="6913" width="52.7109375" style="29" customWidth="1"/>
    <col min="6914" max="7168" width="9.140625" style="29"/>
    <col min="7169" max="7169" width="52.7109375" style="29" customWidth="1"/>
    <col min="7170" max="7424" width="9.140625" style="29"/>
    <col min="7425" max="7425" width="52.7109375" style="29" customWidth="1"/>
    <col min="7426" max="7680" width="9.140625" style="29"/>
    <col min="7681" max="7681" width="52.7109375" style="29" customWidth="1"/>
    <col min="7682" max="7936" width="9.140625" style="29"/>
    <col min="7937" max="7937" width="52.7109375" style="29" customWidth="1"/>
    <col min="7938" max="8192" width="9.140625" style="29"/>
    <col min="8193" max="8193" width="52.7109375" style="29" customWidth="1"/>
    <col min="8194" max="8448" width="9.140625" style="29"/>
    <col min="8449" max="8449" width="52.7109375" style="29" customWidth="1"/>
    <col min="8450" max="8704" width="9.140625" style="29"/>
    <col min="8705" max="8705" width="52.7109375" style="29" customWidth="1"/>
    <col min="8706" max="8960" width="9.140625" style="29"/>
    <col min="8961" max="8961" width="52.7109375" style="29" customWidth="1"/>
    <col min="8962" max="9216" width="9.140625" style="29"/>
    <col min="9217" max="9217" width="52.7109375" style="29" customWidth="1"/>
    <col min="9218" max="9472" width="9.140625" style="29"/>
    <col min="9473" max="9473" width="52.7109375" style="29" customWidth="1"/>
    <col min="9474" max="9728" width="9.140625" style="29"/>
    <col min="9729" max="9729" width="52.7109375" style="29" customWidth="1"/>
    <col min="9730" max="9984" width="9.140625" style="29"/>
    <col min="9985" max="9985" width="52.7109375" style="29" customWidth="1"/>
    <col min="9986" max="10240" width="9.140625" style="29"/>
    <col min="10241" max="10241" width="52.7109375" style="29" customWidth="1"/>
    <col min="10242" max="10496" width="9.140625" style="29"/>
    <col min="10497" max="10497" width="52.7109375" style="29" customWidth="1"/>
    <col min="10498" max="10752" width="9.140625" style="29"/>
    <col min="10753" max="10753" width="52.7109375" style="29" customWidth="1"/>
    <col min="10754" max="11008" width="9.140625" style="29"/>
    <col min="11009" max="11009" width="52.7109375" style="29" customWidth="1"/>
    <col min="11010" max="11264" width="9.140625" style="29"/>
    <col min="11265" max="11265" width="52.7109375" style="29" customWidth="1"/>
    <col min="11266" max="11520" width="9.140625" style="29"/>
    <col min="11521" max="11521" width="52.7109375" style="29" customWidth="1"/>
    <col min="11522" max="11776" width="9.140625" style="29"/>
    <col min="11777" max="11777" width="52.7109375" style="29" customWidth="1"/>
    <col min="11778" max="12032" width="9.140625" style="29"/>
    <col min="12033" max="12033" width="52.7109375" style="29" customWidth="1"/>
    <col min="12034" max="12288" width="9.140625" style="29"/>
    <col min="12289" max="12289" width="52.7109375" style="29" customWidth="1"/>
    <col min="12290" max="12544" width="9.140625" style="29"/>
    <col min="12545" max="12545" width="52.7109375" style="29" customWidth="1"/>
    <col min="12546" max="12800" width="9.140625" style="29"/>
    <col min="12801" max="12801" width="52.7109375" style="29" customWidth="1"/>
    <col min="12802" max="13056" width="9.140625" style="29"/>
    <col min="13057" max="13057" width="52.7109375" style="29" customWidth="1"/>
    <col min="13058" max="13312" width="9.140625" style="29"/>
    <col min="13313" max="13313" width="52.7109375" style="29" customWidth="1"/>
    <col min="13314" max="13568" width="9.140625" style="29"/>
    <col min="13569" max="13569" width="52.7109375" style="29" customWidth="1"/>
    <col min="13570" max="13824" width="9.140625" style="29"/>
    <col min="13825" max="13825" width="52.7109375" style="29" customWidth="1"/>
    <col min="13826" max="14080" width="9.140625" style="29"/>
    <col min="14081" max="14081" width="52.7109375" style="29" customWidth="1"/>
    <col min="14082" max="14336" width="9.140625" style="29"/>
    <col min="14337" max="14337" width="52.7109375" style="29" customWidth="1"/>
    <col min="14338" max="14592" width="9.140625" style="29"/>
    <col min="14593" max="14593" width="52.7109375" style="29" customWidth="1"/>
    <col min="14594" max="14848" width="9.140625" style="29"/>
    <col min="14849" max="14849" width="52.7109375" style="29" customWidth="1"/>
    <col min="14850" max="15104" width="9.140625" style="29"/>
    <col min="15105" max="15105" width="52.7109375" style="29" customWidth="1"/>
    <col min="15106" max="15360" width="9.140625" style="29"/>
    <col min="15361" max="15361" width="52.7109375" style="29" customWidth="1"/>
    <col min="15362" max="15616" width="9.140625" style="29"/>
    <col min="15617" max="15617" width="52.7109375" style="29" customWidth="1"/>
    <col min="15618" max="15872" width="9.140625" style="29"/>
    <col min="15873" max="15873" width="52.7109375" style="29" customWidth="1"/>
    <col min="15874" max="16128" width="9.140625" style="29"/>
    <col min="16129" max="16129" width="52.7109375" style="29" customWidth="1"/>
    <col min="16130" max="16384" width="9.140625" style="29"/>
  </cols>
  <sheetData>
    <row r="1" spans="1:6" ht="64.5" thickTop="1" thickBot="1" x14ac:dyDescent="0.25">
      <c r="A1" s="107" t="s">
        <v>784</v>
      </c>
    </row>
    <row r="2" spans="1:6" ht="13.5" thickTop="1" x14ac:dyDescent="0.2"/>
    <row r="15" spans="1:6" x14ac:dyDescent="0.2">
      <c r="F15" s="112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view="pageBreakPreview" topLeftCell="A31" zoomScaleNormal="100" zoomScaleSheetLayoutView="100" workbookViewId="0">
      <selection activeCell="C41" sqref="C41"/>
    </sheetView>
  </sheetViews>
  <sheetFormatPr defaultRowHeight="12.75" x14ac:dyDescent="0.2"/>
  <cols>
    <col min="1" max="1" width="40.7109375" style="1" customWidth="1"/>
    <col min="2" max="3" width="8.7109375" style="106" customWidth="1"/>
    <col min="4" max="4" width="40.7109375" style="1" customWidth="1"/>
    <col min="5" max="256" width="9.140625" style="1"/>
    <col min="257" max="257" width="42.7109375" style="1" customWidth="1"/>
    <col min="258" max="259" width="8.7109375" style="1" customWidth="1"/>
    <col min="260" max="260" width="40.7109375" style="1" customWidth="1"/>
    <col min="261" max="512" width="9.140625" style="1"/>
    <col min="513" max="513" width="42.7109375" style="1" customWidth="1"/>
    <col min="514" max="515" width="8.7109375" style="1" customWidth="1"/>
    <col min="516" max="516" width="40.7109375" style="1" customWidth="1"/>
    <col min="517" max="768" width="9.140625" style="1"/>
    <col min="769" max="769" width="42.7109375" style="1" customWidth="1"/>
    <col min="770" max="771" width="8.7109375" style="1" customWidth="1"/>
    <col min="772" max="772" width="40.7109375" style="1" customWidth="1"/>
    <col min="773" max="1024" width="9.140625" style="1"/>
    <col min="1025" max="1025" width="42.7109375" style="1" customWidth="1"/>
    <col min="1026" max="1027" width="8.7109375" style="1" customWidth="1"/>
    <col min="1028" max="1028" width="40.7109375" style="1" customWidth="1"/>
    <col min="1029" max="1280" width="9.140625" style="1"/>
    <col min="1281" max="1281" width="42.7109375" style="1" customWidth="1"/>
    <col min="1282" max="1283" width="8.7109375" style="1" customWidth="1"/>
    <col min="1284" max="1284" width="40.7109375" style="1" customWidth="1"/>
    <col min="1285" max="1536" width="9.140625" style="1"/>
    <col min="1537" max="1537" width="42.7109375" style="1" customWidth="1"/>
    <col min="1538" max="1539" width="8.7109375" style="1" customWidth="1"/>
    <col min="1540" max="1540" width="40.7109375" style="1" customWidth="1"/>
    <col min="1541" max="1792" width="9.140625" style="1"/>
    <col min="1793" max="1793" width="42.7109375" style="1" customWidth="1"/>
    <col min="1794" max="1795" width="8.7109375" style="1" customWidth="1"/>
    <col min="1796" max="1796" width="40.7109375" style="1" customWidth="1"/>
    <col min="1797" max="2048" width="9.140625" style="1"/>
    <col min="2049" max="2049" width="42.7109375" style="1" customWidth="1"/>
    <col min="2050" max="2051" width="8.7109375" style="1" customWidth="1"/>
    <col min="2052" max="2052" width="40.7109375" style="1" customWidth="1"/>
    <col min="2053" max="2304" width="9.140625" style="1"/>
    <col min="2305" max="2305" width="42.7109375" style="1" customWidth="1"/>
    <col min="2306" max="2307" width="8.7109375" style="1" customWidth="1"/>
    <col min="2308" max="2308" width="40.7109375" style="1" customWidth="1"/>
    <col min="2309" max="2560" width="9.140625" style="1"/>
    <col min="2561" max="2561" width="42.7109375" style="1" customWidth="1"/>
    <col min="2562" max="2563" width="8.7109375" style="1" customWidth="1"/>
    <col min="2564" max="2564" width="40.7109375" style="1" customWidth="1"/>
    <col min="2565" max="2816" width="9.140625" style="1"/>
    <col min="2817" max="2817" width="42.7109375" style="1" customWidth="1"/>
    <col min="2818" max="2819" width="8.7109375" style="1" customWidth="1"/>
    <col min="2820" max="2820" width="40.7109375" style="1" customWidth="1"/>
    <col min="2821" max="3072" width="9.140625" style="1"/>
    <col min="3073" max="3073" width="42.7109375" style="1" customWidth="1"/>
    <col min="3074" max="3075" width="8.7109375" style="1" customWidth="1"/>
    <col min="3076" max="3076" width="40.7109375" style="1" customWidth="1"/>
    <col min="3077" max="3328" width="9.140625" style="1"/>
    <col min="3329" max="3329" width="42.7109375" style="1" customWidth="1"/>
    <col min="3330" max="3331" width="8.7109375" style="1" customWidth="1"/>
    <col min="3332" max="3332" width="40.7109375" style="1" customWidth="1"/>
    <col min="3333" max="3584" width="9.140625" style="1"/>
    <col min="3585" max="3585" width="42.7109375" style="1" customWidth="1"/>
    <col min="3586" max="3587" width="8.7109375" style="1" customWidth="1"/>
    <col min="3588" max="3588" width="40.7109375" style="1" customWidth="1"/>
    <col min="3589" max="3840" width="9.140625" style="1"/>
    <col min="3841" max="3841" width="42.7109375" style="1" customWidth="1"/>
    <col min="3842" max="3843" width="8.7109375" style="1" customWidth="1"/>
    <col min="3844" max="3844" width="40.7109375" style="1" customWidth="1"/>
    <col min="3845" max="4096" width="9.140625" style="1"/>
    <col min="4097" max="4097" width="42.7109375" style="1" customWidth="1"/>
    <col min="4098" max="4099" width="8.7109375" style="1" customWidth="1"/>
    <col min="4100" max="4100" width="40.7109375" style="1" customWidth="1"/>
    <col min="4101" max="4352" width="9.140625" style="1"/>
    <col min="4353" max="4353" width="42.7109375" style="1" customWidth="1"/>
    <col min="4354" max="4355" width="8.7109375" style="1" customWidth="1"/>
    <col min="4356" max="4356" width="40.7109375" style="1" customWidth="1"/>
    <col min="4357" max="4608" width="9.140625" style="1"/>
    <col min="4609" max="4609" width="42.7109375" style="1" customWidth="1"/>
    <col min="4610" max="4611" width="8.7109375" style="1" customWidth="1"/>
    <col min="4612" max="4612" width="40.7109375" style="1" customWidth="1"/>
    <col min="4613" max="4864" width="9.140625" style="1"/>
    <col min="4865" max="4865" width="42.7109375" style="1" customWidth="1"/>
    <col min="4866" max="4867" width="8.7109375" style="1" customWidth="1"/>
    <col min="4868" max="4868" width="40.7109375" style="1" customWidth="1"/>
    <col min="4869" max="5120" width="9.140625" style="1"/>
    <col min="5121" max="5121" width="42.7109375" style="1" customWidth="1"/>
    <col min="5122" max="5123" width="8.7109375" style="1" customWidth="1"/>
    <col min="5124" max="5124" width="40.7109375" style="1" customWidth="1"/>
    <col min="5125" max="5376" width="9.140625" style="1"/>
    <col min="5377" max="5377" width="42.7109375" style="1" customWidth="1"/>
    <col min="5378" max="5379" width="8.7109375" style="1" customWidth="1"/>
    <col min="5380" max="5380" width="40.7109375" style="1" customWidth="1"/>
    <col min="5381" max="5632" width="9.140625" style="1"/>
    <col min="5633" max="5633" width="42.7109375" style="1" customWidth="1"/>
    <col min="5634" max="5635" width="8.7109375" style="1" customWidth="1"/>
    <col min="5636" max="5636" width="40.7109375" style="1" customWidth="1"/>
    <col min="5637" max="5888" width="9.140625" style="1"/>
    <col min="5889" max="5889" width="42.7109375" style="1" customWidth="1"/>
    <col min="5890" max="5891" width="8.7109375" style="1" customWidth="1"/>
    <col min="5892" max="5892" width="40.7109375" style="1" customWidth="1"/>
    <col min="5893" max="6144" width="9.140625" style="1"/>
    <col min="6145" max="6145" width="42.7109375" style="1" customWidth="1"/>
    <col min="6146" max="6147" width="8.7109375" style="1" customWidth="1"/>
    <col min="6148" max="6148" width="40.7109375" style="1" customWidth="1"/>
    <col min="6149" max="6400" width="9.140625" style="1"/>
    <col min="6401" max="6401" width="42.7109375" style="1" customWidth="1"/>
    <col min="6402" max="6403" width="8.7109375" style="1" customWidth="1"/>
    <col min="6404" max="6404" width="40.7109375" style="1" customWidth="1"/>
    <col min="6405" max="6656" width="9.140625" style="1"/>
    <col min="6657" max="6657" width="42.7109375" style="1" customWidth="1"/>
    <col min="6658" max="6659" width="8.7109375" style="1" customWidth="1"/>
    <col min="6660" max="6660" width="40.7109375" style="1" customWidth="1"/>
    <col min="6661" max="6912" width="9.140625" style="1"/>
    <col min="6913" max="6913" width="42.7109375" style="1" customWidth="1"/>
    <col min="6914" max="6915" width="8.7109375" style="1" customWidth="1"/>
    <col min="6916" max="6916" width="40.7109375" style="1" customWidth="1"/>
    <col min="6917" max="7168" width="9.140625" style="1"/>
    <col min="7169" max="7169" width="42.7109375" style="1" customWidth="1"/>
    <col min="7170" max="7171" width="8.7109375" style="1" customWidth="1"/>
    <col min="7172" max="7172" width="40.7109375" style="1" customWidth="1"/>
    <col min="7173" max="7424" width="9.140625" style="1"/>
    <col min="7425" max="7425" width="42.7109375" style="1" customWidth="1"/>
    <col min="7426" max="7427" width="8.7109375" style="1" customWidth="1"/>
    <col min="7428" max="7428" width="40.7109375" style="1" customWidth="1"/>
    <col min="7429" max="7680" width="9.140625" style="1"/>
    <col min="7681" max="7681" width="42.7109375" style="1" customWidth="1"/>
    <col min="7682" max="7683" width="8.7109375" style="1" customWidth="1"/>
    <col min="7684" max="7684" width="40.7109375" style="1" customWidth="1"/>
    <col min="7685" max="7936" width="9.140625" style="1"/>
    <col min="7937" max="7937" width="42.7109375" style="1" customWidth="1"/>
    <col min="7938" max="7939" width="8.7109375" style="1" customWidth="1"/>
    <col min="7940" max="7940" width="40.7109375" style="1" customWidth="1"/>
    <col min="7941" max="8192" width="9.140625" style="1"/>
    <col min="8193" max="8193" width="42.7109375" style="1" customWidth="1"/>
    <col min="8194" max="8195" width="8.7109375" style="1" customWidth="1"/>
    <col min="8196" max="8196" width="40.7109375" style="1" customWidth="1"/>
    <col min="8197" max="8448" width="9.140625" style="1"/>
    <col min="8449" max="8449" width="42.7109375" style="1" customWidth="1"/>
    <col min="8450" max="8451" width="8.7109375" style="1" customWidth="1"/>
    <col min="8452" max="8452" width="40.7109375" style="1" customWidth="1"/>
    <col min="8453" max="8704" width="9.140625" style="1"/>
    <col min="8705" max="8705" width="42.7109375" style="1" customWidth="1"/>
    <col min="8706" max="8707" width="8.7109375" style="1" customWidth="1"/>
    <col min="8708" max="8708" width="40.7109375" style="1" customWidth="1"/>
    <col min="8709" max="8960" width="9.140625" style="1"/>
    <col min="8961" max="8961" width="42.7109375" style="1" customWidth="1"/>
    <col min="8962" max="8963" width="8.7109375" style="1" customWidth="1"/>
    <col min="8964" max="8964" width="40.7109375" style="1" customWidth="1"/>
    <col min="8965" max="9216" width="9.140625" style="1"/>
    <col min="9217" max="9217" width="42.7109375" style="1" customWidth="1"/>
    <col min="9218" max="9219" width="8.7109375" style="1" customWidth="1"/>
    <col min="9220" max="9220" width="40.7109375" style="1" customWidth="1"/>
    <col min="9221" max="9472" width="9.140625" style="1"/>
    <col min="9473" max="9473" width="42.7109375" style="1" customWidth="1"/>
    <col min="9474" max="9475" width="8.7109375" style="1" customWidth="1"/>
    <col min="9476" max="9476" width="40.7109375" style="1" customWidth="1"/>
    <col min="9477" max="9728" width="9.140625" style="1"/>
    <col min="9729" max="9729" width="42.7109375" style="1" customWidth="1"/>
    <col min="9730" max="9731" width="8.7109375" style="1" customWidth="1"/>
    <col min="9732" max="9732" width="40.7109375" style="1" customWidth="1"/>
    <col min="9733" max="9984" width="9.140625" style="1"/>
    <col min="9985" max="9985" width="42.7109375" style="1" customWidth="1"/>
    <col min="9986" max="9987" width="8.7109375" style="1" customWidth="1"/>
    <col min="9988" max="9988" width="40.7109375" style="1" customWidth="1"/>
    <col min="9989" max="10240" width="9.140625" style="1"/>
    <col min="10241" max="10241" width="42.7109375" style="1" customWidth="1"/>
    <col min="10242" max="10243" width="8.7109375" style="1" customWidth="1"/>
    <col min="10244" max="10244" width="40.7109375" style="1" customWidth="1"/>
    <col min="10245" max="10496" width="9.140625" style="1"/>
    <col min="10497" max="10497" width="42.7109375" style="1" customWidth="1"/>
    <col min="10498" max="10499" width="8.7109375" style="1" customWidth="1"/>
    <col min="10500" max="10500" width="40.7109375" style="1" customWidth="1"/>
    <col min="10501" max="10752" width="9.140625" style="1"/>
    <col min="10753" max="10753" width="42.7109375" style="1" customWidth="1"/>
    <col min="10754" max="10755" width="8.7109375" style="1" customWidth="1"/>
    <col min="10756" max="10756" width="40.7109375" style="1" customWidth="1"/>
    <col min="10757" max="11008" width="9.140625" style="1"/>
    <col min="11009" max="11009" width="42.7109375" style="1" customWidth="1"/>
    <col min="11010" max="11011" width="8.7109375" style="1" customWidth="1"/>
    <col min="11012" max="11012" width="40.7109375" style="1" customWidth="1"/>
    <col min="11013" max="11264" width="9.140625" style="1"/>
    <col min="11265" max="11265" width="42.7109375" style="1" customWidth="1"/>
    <col min="11266" max="11267" width="8.7109375" style="1" customWidth="1"/>
    <col min="11268" max="11268" width="40.7109375" style="1" customWidth="1"/>
    <col min="11269" max="11520" width="9.140625" style="1"/>
    <col min="11521" max="11521" width="42.7109375" style="1" customWidth="1"/>
    <col min="11522" max="11523" width="8.7109375" style="1" customWidth="1"/>
    <col min="11524" max="11524" width="40.7109375" style="1" customWidth="1"/>
    <col min="11525" max="11776" width="9.140625" style="1"/>
    <col min="11777" max="11777" width="42.7109375" style="1" customWidth="1"/>
    <col min="11778" max="11779" width="8.7109375" style="1" customWidth="1"/>
    <col min="11780" max="11780" width="40.7109375" style="1" customWidth="1"/>
    <col min="11781" max="12032" width="9.140625" style="1"/>
    <col min="12033" max="12033" width="42.7109375" style="1" customWidth="1"/>
    <col min="12034" max="12035" width="8.7109375" style="1" customWidth="1"/>
    <col min="12036" max="12036" width="40.7109375" style="1" customWidth="1"/>
    <col min="12037" max="12288" width="9.140625" style="1"/>
    <col min="12289" max="12289" width="42.7109375" style="1" customWidth="1"/>
    <col min="12290" max="12291" width="8.7109375" style="1" customWidth="1"/>
    <col min="12292" max="12292" width="40.7109375" style="1" customWidth="1"/>
    <col min="12293" max="12544" width="9.140625" style="1"/>
    <col min="12545" max="12545" width="42.7109375" style="1" customWidth="1"/>
    <col min="12546" max="12547" width="8.7109375" style="1" customWidth="1"/>
    <col min="12548" max="12548" width="40.7109375" style="1" customWidth="1"/>
    <col min="12549" max="12800" width="9.140625" style="1"/>
    <col min="12801" max="12801" width="42.7109375" style="1" customWidth="1"/>
    <col min="12802" max="12803" width="8.7109375" style="1" customWidth="1"/>
    <col min="12804" max="12804" width="40.7109375" style="1" customWidth="1"/>
    <col min="12805" max="13056" width="9.140625" style="1"/>
    <col min="13057" max="13057" width="42.7109375" style="1" customWidth="1"/>
    <col min="13058" max="13059" width="8.7109375" style="1" customWidth="1"/>
    <col min="13060" max="13060" width="40.7109375" style="1" customWidth="1"/>
    <col min="13061" max="13312" width="9.140625" style="1"/>
    <col min="13313" max="13313" width="42.7109375" style="1" customWidth="1"/>
    <col min="13314" max="13315" width="8.7109375" style="1" customWidth="1"/>
    <col min="13316" max="13316" width="40.7109375" style="1" customWidth="1"/>
    <col min="13317" max="13568" width="9.140625" style="1"/>
    <col min="13569" max="13569" width="42.7109375" style="1" customWidth="1"/>
    <col min="13570" max="13571" width="8.7109375" style="1" customWidth="1"/>
    <col min="13572" max="13572" width="40.7109375" style="1" customWidth="1"/>
    <col min="13573" max="13824" width="9.140625" style="1"/>
    <col min="13825" max="13825" width="42.7109375" style="1" customWidth="1"/>
    <col min="13826" max="13827" width="8.7109375" style="1" customWidth="1"/>
    <col min="13828" max="13828" width="40.7109375" style="1" customWidth="1"/>
    <col min="13829" max="14080" width="9.140625" style="1"/>
    <col min="14081" max="14081" width="42.7109375" style="1" customWidth="1"/>
    <col min="14082" max="14083" width="8.7109375" style="1" customWidth="1"/>
    <col min="14084" max="14084" width="40.7109375" style="1" customWidth="1"/>
    <col min="14085" max="14336" width="9.140625" style="1"/>
    <col min="14337" max="14337" width="42.7109375" style="1" customWidth="1"/>
    <col min="14338" max="14339" width="8.7109375" style="1" customWidth="1"/>
    <col min="14340" max="14340" width="40.7109375" style="1" customWidth="1"/>
    <col min="14341" max="14592" width="9.140625" style="1"/>
    <col min="14593" max="14593" width="42.7109375" style="1" customWidth="1"/>
    <col min="14594" max="14595" width="8.7109375" style="1" customWidth="1"/>
    <col min="14596" max="14596" width="40.7109375" style="1" customWidth="1"/>
    <col min="14597" max="14848" width="9.140625" style="1"/>
    <col min="14849" max="14849" width="42.7109375" style="1" customWidth="1"/>
    <col min="14850" max="14851" width="8.7109375" style="1" customWidth="1"/>
    <col min="14852" max="14852" width="40.7109375" style="1" customWidth="1"/>
    <col min="14853" max="15104" width="9.140625" style="1"/>
    <col min="15105" max="15105" width="42.7109375" style="1" customWidth="1"/>
    <col min="15106" max="15107" width="8.7109375" style="1" customWidth="1"/>
    <col min="15108" max="15108" width="40.7109375" style="1" customWidth="1"/>
    <col min="15109" max="15360" width="9.140625" style="1"/>
    <col min="15361" max="15361" width="42.7109375" style="1" customWidth="1"/>
    <col min="15362" max="15363" width="8.7109375" style="1" customWidth="1"/>
    <col min="15364" max="15364" width="40.7109375" style="1" customWidth="1"/>
    <col min="15365" max="15616" width="9.140625" style="1"/>
    <col min="15617" max="15617" width="42.7109375" style="1" customWidth="1"/>
    <col min="15618" max="15619" width="8.7109375" style="1" customWidth="1"/>
    <col min="15620" max="15620" width="40.7109375" style="1" customWidth="1"/>
    <col min="15621" max="15872" width="9.140625" style="1"/>
    <col min="15873" max="15873" width="42.7109375" style="1" customWidth="1"/>
    <col min="15874" max="15875" width="8.7109375" style="1" customWidth="1"/>
    <col min="15876" max="15876" width="40.7109375" style="1" customWidth="1"/>
    <col min="15877" max="16128" width="9.140625" style="1"/>
    <col min="16129" max="16129" width="42.7109375" style="1" customWidth="1"/>
    <col min="16130" max="16131" width="8.7109375" style="1" customWidth="1"/>
    <col min="16132" max="16132" width="40.7109375" style="1" customWidth="1"/>
    <col min="16133" max="16384" width="9.140625" style="1"/>
  </cols>
  <sheetData>
    <row r="1" spans="1:4" ht="61.5" customHeight="1" x14ac:dyDescent="0.2">
      <c r="A1" s="627" t="s">
        <v>221</v>
      </c>
      <c r="B1" s="628"/>
      <c r="C1" s="628"/>
      <c r="D1" s="628"/>
    </row>
    <row r="2" spans="1:4" ht="42.75" customHeight="1" x14ac:dyDescent="0.2">
      <c r="A2" s="503" t="s">
        <v>0</v>
      </c>
      <c r="B2" s="60" t="s">
        <v>74</v>
      </c>
      <c r="C2" s="60" t="s">
        <v>211</v>
      </c>
      <c r="D2" s="504" t="s">
        <v>1</v>
      </c>
    </row>
    <row r="3" spans="1:4" s="105" customFormat="1" ht="25.5" thickBot="1" x14ac:dyDescent="0.25">
      <c r="A3" s="505" t="s">
        <v>2</v>
      </c>
      <c r="B3" s="62"/>
      <c r="C3" s="63"/>
      <c r="D3" s="506" t="s">
        <v>3</v>
      </c>
    </row>
    <row r="4" spans="1:4" s="105" customFormat="1" ht="26.25" thickTop="1" thickBot="1" x14ac:dyDescent="0.25">
      <c r="A4" s="507" t="s">
        <v>779</v>
      </c>
      <c r="B4" s="64"/>
      <c r="C4" s="65"/>
      <c r="D4" s="508" t="s">
        <v>4</v>
      </c>
    </row>
    <row r="5" spans="1:4" s="105" customFormat="1" ht="39.75" thickTop="1" thickBot="1" x14ac:dyDescent="0.25">
      <c r="A5" s="509" t="s">
        <v>684</v>
      </c>
      <c r="B5" s="61"/>
      <c r="C5" s="54" t="s">
        <v>5</v>
      </c>
      <c r="D5" s="510" t="s">
        <v>683</v>
      </c>
    </row>
    <row r="6" spans="1:4" s="105" customFormat="1" ht="46.5" thickTop="1" thickBot="1" x14ac:dyDescent="0.25">
      <c r="A6" s="511" t="s">
        <v>644</v>
      </c>
      <c r="B6" s="66"/>
      <c r="C6" s="57" t="s">
        <v>6</v>
      </c>
      <c r="D6" s="512" t="s">
        <v>639</v>
      </c>
    </row>
    <row r="7" spans="1:4" s="105" customFormat="1" ht="14.25" thickTop="1" thickBot="1" x14ac:dyDescent="0.25">
      <c r="A7" s="509" t="s">
        <v>645</v>
      </c>
      <c r="B7" s="61"/>
      <c r="C7" s="54" t="s">
        <v>7</v>
      </c>
      <c r="D7" s="510" t="s">
        <v>640</v>
      </c>
    </row>
    <row r="8" spans="1:4" s="105" customFormat="1" ht="27" thickTop="1" thickBot="1" x14ac:dyDescent="0.25">
      <c r="A8" s="511" t="s">
        <v>646</v>
      </c>
      <c r="B8" s="66"/>
      <c r="C8" s="57" t="s">
        <v>8</v>
      </c>
      <c r="D8" s="512" t="s">
        <v>641</v>
      </c>
    </row>
    <row r="9" spans="1:4" s="105" customFormat="1" ht="27" thickTop="1" thickBot="1" x14ac:dyDescent="0.25">
      <c r="A9" s="509" t="s">
        <v>647</v>
      </c>
      <c r="B9" s="61"/>
      <c r="C9" s="54" t="s">
        <v>9</v>
      </c>
      <c r="D9" s="510" t="s">
        <v>642</v>
      </c>
    </row>
    <row r="10" spans="1:4" s="105" customFormat="1" ht="24" thickTop="1" thickBot="1" x14ac:dyDescent="0.25">
      <c r="A10" s="511" t="s">
        <v>648</v>
      </c>
      <c r="B10" s="66"/>
      <c r="C10" s="57" t="s">
        <v>10</v>
      </c>
      <c r="D10" s="512" t="s">
        <v>643</v>
      </c>
    </row>
    <row r="11" spans="1:4" s="105" customFormat="1" ht="14.25" thickTop="1" thickBot="1" x14ac:dyDescent="0.25">
      <c r="A11" s="513"/>
      <c r="B11" s="61"/>
      <c r="C11" s="54"/>
      <c r="D11" s="510"/>
    </row>
    <row r="12" spans="1:4" s="105" customFormat="1" ht="26.25" thickTop="1" thickBot="1" x14ac:dyDescent="0.25">
      <c r="A12" s="507" t="s">
        <v>780</v>
      </c>
      <c r="B12" s="64"/>
      <c r="C12" s="65"/>
      <c r="D12" s="514" t="s">
        <v>12</v>
      </c>
    </row>
    <row r="13" spans="1:4" s="105" customFormat="1" ht="14.25" thickTop="1" thickBot="1" x14ac:dyDescent="0.25">
      <c r="A13" s="509" t="s">
        <v>652</v>
      </c>
      <c r="B13" s="61"/>
      <c r="C13" s="54" t="s">
        <v>5</v>
      </c>
      <c r="D13" s="510" t="s">
        <v>650</v>
      </c>
    </row>
    <row r="14" spans="1:4" s="105" customFormat="1" ht="27" thickTop="1" thickBot="1" x14ac:dyDescent="0.25">
      <c r="A14" s="511" t="s">
        <v>655</v>
      </c>
      <c r="B14" s="66"/>
      <c r="C14" s="57" t="s">
        <v>6</v>
      </c>
      <c r="D14" s="512" t="s">
        <v>654</v>
      </c>
    </row>
    <row r="15" spans="1:4" s="105" customFormat="1" ht="27" thickTop="1" thickBot="1" x14ac:dyDescent="0.25">
      <c r="A15" s="509" t="s">
        <v>657</v>
      </c>
      <c r="B15" s="61"/>
      <c r="C15" s="54" t="s">
        <v>7</v>
      </c>
      <c r="D15" s="510" t="s">
        <v>656</v>
      </c>
    </row>
    <row r="16" spans="1:4" s="105" customFormat="1" ht="27" thickTop="1" thickBot="1" x14ac:dyDescent="0.25">
      <c r="A16" s="511" t="s">
        <v>653</v>
      </c>
      <c r="B16" s="66"/>
      <c r="C16" s="57" t="s">
        <v>8</v>
      </c>
      <c r="D16" s="512" t="s">
        <v>651</v>
      </c>
    </row>
    <row r="17" spans="1:4" s="105" customFormat="1" ht="24" thickTop="1" thickBot="1" x14ac:dyDescent="0.25">
      <c r="A17" s="509" t="s">
        <v>327</v>
      </c>
      <c r="B17" s="61"/>
      <c r="C17" s="54" t="s">
        <v>9</v>
      </c>
      <c r="D17" s="510" t="s">
        <v>306</v>
      </c>
    </row>
    <row r="18" spans="1:4" s="105" customFormat="1" ht="27" thickTop="1" thickBot="1" x14ac:dyDescent="0.25">
      <c r="A18" s="511" t="s">
        <v>362</v>
      </c>
      <c r="B18" s="66"/>
      <c r="C18" s="57" t="s">
        <v>10</v>
      </c>
      <c r="D18" s="512" t="s">
        <v>658</v>
      </c>
    </row>
    <row r="19" spans="1:4" s="105" customFormat="1" ht="24" thickTop="1" thickBot="1" x14ac:dyDescent="0.25">
      <c r="A19" s="515" t="s">
        <v>313</v>
      </c>
      <c r="B19" s="407"/>
      <c r="C19" s="408" t="s">
        <v>11</v>
      </c>
      <c r="D19" s="516" t="s">
        <v>314</v>
      </c>
    </row>
    <row r="20" spans="1:4" s="105" customFormat="1" ht="26.25" thickTop="1" thickBot="1" x14ac:dyDescent="0.25">
      <c r="A20" s="507" t="s">
        <v>781</v>
      </c>
      <c r="B20" s="64"/>
      <c r="C20" s="57"/>
      <c r="D20" s="514" t="s">
        <v>659</v>
      </c>
    </row>
    <row r="21" spans="1:4" s="105" customFormat="1" ht="24" thickTop="1" thickBot="1" x14ac:dyDescent="0.25">
      <c r="A21" s="515" t="s">
        <v>661</v>
      </c>
      <c r="B21" s="407"/>
      <c r="C21" s="408" t="s">
        <v>5</v>
      </c>
      <c r="D21" s="516" t="s">
        <v>660</v>
      </c>
    </row>
    <row r="22" spans="1:4" s="105" customFormat="1" ht="14.25" thickTop="1" thickBot="1" x14ac:dyDescent="0.25">
      <c r="A22" s="511" t="s">
        <v>300</v>
      </c>
      <c r="B22" s="66"/>
      <c r="C22" s="57" t="s">
        <v>6</v>
      </c>
      <c r="D22" s="512" t="s">
        <v>307</v>
      </c>
    </row>
    <row r="23" spans="1:4" s="105" customFormat="1" ht="14.25" thickTop="1" thickBot="1" x14ac:dyDescent="0.25">
      <c r="A23" s="515" t="s">
        <v>301</v>
      </c>
      <c r="B23" s="407"/>
      <c r="C23" s="408" t="s">
        <v>7</v>
      </c>
      <c r="D23" s="516" t="s">
        <v>308</v>
      </c>
    </row>
    <row r="24" spans="1:4" s="105" customFormat="1" ht="24" thickTop="1" thickBot="1" x14ac:dyDescent="0.25">
      <c r="A24" s="511" t="s">
        <v>302</v>
      </c>
      <c r="B24" s="66"/>
      <c r="C24" s="57" t="s">
        <v>8</v>
      </c>
      <c r="D24" s="512" t="s">
        <v>309</v>
      </c>
    </row>
    <row r="25" spans="1:4" s="105" customFormat="1" ht="27" thickTop="1" thickBot="1" x14ac:dyDescent="0.25">
      <c r="A25" s="515" t="s">
        <v>303</v>
      </c>
      <c r="B25" s="407"/>
      <c r="C25" s="408" t="s">
        <v>9</v>
      </c>
      <c r="D25" s="516" t="s">
        <v>685</v>
      </c>
    </row>
    <row r="26" spans="1:4" s="105" customFormat="1" ht="27" thickTop="1" thickBot="1" x14ac:dyDescent="0.25">
      <c r="A26" s="511" t="s">
        <v>665</v>
      </c>
      <c r="B26" s="66"/>
      <c r="C26" s="57" t="s">
        <v>208</v>
      </c>
      <c r="D26" s="512" t="s">
        <v>662</v>
      </c>
    </row>
    <row r="27" spans="1:4" s="105" customFormat="1" ht="27" thickTop="1" thickBot="1" x14ac:dyDescent="0.25">
      <c r="A27" s="515" t="s">
        <v>666</v>
      </c>
      <c r="B27" s="407"/>
      <c r="C27" s="408" t="s">
        <v>209</v>
      </c>
      <c r="D27" s="516" t="s">
        <v>663</v>
      </c>
    </row>
    <row r="28" spans="1:4" s="105" customFormat="1" ht="27" thickTop="1" thickBot="1" x14ac:dyDescent="0.25">
      <c r="A28" s="517" t="s">
        <v>667</v>
      </c>
      <c r="B28" s="67"/>
      <c r="C28" s="59" t="s">
        <v>210</v>
      </c>
      <c r="D28" s="518" t="s">
        <v>664</v>
      </c>
    </row>
    <row r="29" spans="1:4" s="105" customFormat="1" ht="26.25" thickTop="1" thickBot="1" x14ac:dyDescent="0.25">
      <c r="A29" s="617" t="s">
        <v>783</v>
      </c>
      <c r="B29" s="618"/>
      <c r="C29" s="408"/>
      <c r="D29" s="619" t="s">
        <v>776</v>
      </c>
    </row>
    <row r="30" spans="1:4" s="105" customFormat="1" ht="27" thickTop="1" thickBot="1" x14ac:dyDescent="0.25">
      <c r="A30" s="519" t="s">
        <v>774</v>
      </c>
      <c r="B30" s="493"/>
      <c r="C30" s="494" t="s">
        <v>5</v>
      </c>
      <c r="D30" s="520" t="s">
        <v>773</v>
      </c>
    </row>
    <row r="31" spans="1:4" s="105" customFormat="1" ht="23.25" thickBot="1" x14ac:dyDescent="0.25">
      <c r="A31" s="521" t="s">
        <v>304</v>
      </c>
      <c r="B31" s="495"/>
      <c r="C31" s="496" t="s">
        <v>6</v>
      </c>
      <c r="D31" s="522" t="s">
        <v>310</v>
      </c>
    </row>
    <row r="32" spans="1:4" s="105" customFormat="1" ht="26.25" thickBot="1" x14ac:dyDescent="0.25">
      <c r="A32" s="519" t="s">
        <v>669</v>
      </c>
      <c r="B32" s="493"/>
      <c r="C32" s="494" t="s">
        <v>7</v>
      </c>
      <c r="D32" s="520" t="s">
        <v>668</v>
      </c>
    </row>
    <row r="33" spans="1:4" s="105" customFormat="1" ht="26.25" thickBot="1" x14ac:dyDescent="0.25">
      <c r="A33" s="521" t="s">
        <v>305</v>
      </c>
      <c r="B33" s="495"/>
      <c r="C33" s="496" t="s">
        <v>8</v>
      </c>
      <c r="D33" s="522" t="s">
        <v>311</v>
      </c>
    </row>
    <row r="34" spans="1:4" s="105" customFormat="1" ht="51" thickTop="1" thickBot="1" x14ac:dyDescent="0.25">
      <c r="A34" s="507" t="s">
        <v>782</v>
      </c>
      <c r="B34" s="64"/>
      <c r="C34" s="57"/>
      <c r="D34" s="514" t="s">
        <v>777</v>
      </c>
    </row>
    <row r="35" spans="1:4" ht="14.25" thickTop="1" thickBot="1" x14ac:dyDescent="0.25">
      <c r="A35" s="497"/>
      <c r="B35" s="498"/>
      <c r="C35" s="498"/>
      <c r="D35" s="499"/>
    </row>
    <row r="36" spans="1:4" s="105" customFormat="1" ht="26.25" thickBot="1" x14ac:dyDescent="0.25">
      <c r="A36" s="519" t="s">
        <v>671</v>
      </c>
      <c r="B36" s="493"/>
      <c r="C36" s="494" t="s">
        <v>5</v>
      </c>
      <c r="D36" s="520" t="s">
        <v>670</v>
      </c>
    </row>
    <row r="37" spans="1:4" s="105" customFormat="1" ht="26.25" thickBot="1" x14ac:dyDescent="0.25">
      <c r="A37" s="521" t="s">
        <v>353</v>
      </c>
      <c r="B37" s="495"/>
      <c r="C37" s="496" t="s">
        <v>6</v>
      </c>
      <c r="D37" s="522" t="s">
        <v>312</v>
      </c>
    </row>
    <row r="38" spans="1:4" s="105" customFormat="1" ht="26.25" thickBot="1" x14ac:dyDescent="0.25">
      <c r="A38" s="519" t="s">
        <v>354</v>
      </c>
      <c r="B38" s="493"/>
      <c r="C38" s="494" t="s">
        <v>7</v>
      </c>
      <c r="D38" s="520" t="s">
        <v>348</v>
      </c>
    </row>
    <row r="39" spans="1:4" s="105" customFormat="1" ht="25.5" thickBot="1" x14ac:dyDescent="0.25">
      <c r="A39" s="523" t="s">
        <v>352</v>
      </c>
      <c r="B39" s="500"/>
      <c r="C39" s="496"/>
      <c r="D39" s="524" t="s">
        <v>13</v>
      </c>
    </row>
    <row r="40" spans="1:4" s="105" customFormat="1" ht="16.5" customHeight="1" thickBot="1" x14ac:dyDescent="0.25">
      <c r="A40" s="525" t="s">
        <v>15</v>
      </c>
      <c r="B40" s="493"/>
      <c r="C40" s="494"/>
      <c r="D40" s="520" t="s">
        <v>14</v>
      </c>
    </row>
    <row r="41" spans="1:4" s="105" customFormat="1" ht="16.5" customHeight="1" thickBot="1" x14ac:dyDescent="0.25">
      <c r="A41" s="526" t="s">
        <v>17</v>
      </c>
      <c r="B41" s="495"/>
      <c r="C41" s="496"/>
      <c r="D41" s="522" t="s">
        <v>16</v>
      </c>
    </row>
    <row r="42" spans="1:4" s="105" customFormat="1" ht="16.5" customHeight="1" x14ac:dyDescent="0.2">
      <c r="A42" s="527" t="s">
        <v>19</v>
      </c>
      <c r="B42" s="501"/>
      <c r="C42" s="502"/>
      <c r="D42" s="528" t="s">
        <v>18</v>
      </c>
    </row>
    <row r="43" spans="1:4" x14ac:dyDescent="0.2">
      <c r="B43" s="1"/>
      <c r="C43" s="1"/>
    </row>
    <row r="44" spans="1:4" x14ac:dyDescent="0.2">
      <c r="A44" s="434"/>
      <c r="B44" s="1"/>
      <c r="C44" s="1"/>
    </row>
    <row r="45" spans="1:4" x14ac:dyDescent="0.2">
      <c r="B45" s="1"/>
      <c r="C45" s="1"/>
    </row>
    <row r="46" spans="1:4" x14ac:dyDescent="0.2">
      <c r="B46" s="1"/>
      <c r="C46" s="1"/>
    </row>
    <row r="62" spans="2:4" x14ac:dyDescent="0.2">
      <c r="B62" s="1"/>
      <c r="D62" s="106"/>
    </row>
    <row r="63" spans="2:4" x14ac:dyDescent="0.2">
      <c r="B63" s="1"/>
      <c r="D63" s="106"/>
    </row>
    <row r="64" spans="2:4" x14ac:dyDescent="0.2">
      <c r="B64" s="1"/>
      <c r="D64" s="106"/>
    </row>
    <row r="65" spans="2:4" x14ac:dyDescent="0.2">
      <c r="B65" s="1"/>
      <c r="D65" s="106"/>
    </row>
    <row r="66" spans="2:4" x14ac:dyDescent="0.2">
      <c r="B66" s="1"/>
      <c r="D66" s="106"/>
    </row>
    <row r="67" spans="2:4" x14ac:dyDescent="0.2">
      <c r="B67" s="1"/>
      <c r="D67" s="106"/>
    </row>
    <row r="68" spans="2:4" x14ac:dyDescent="0.2">
      <c r="B68" s="1"/>
      <c r="D68" s="106"/>
    </row>
    <row r="69" spans="2:4" x14ac:dyDescent="0.2">
      <c r="B69" s="1"/>
      <c r="D69" s="106"/>
    </row>
    <row r="70" spans="2:4" x14ac:dyDescent="0.2">
      <c r="B70" s="1"/>
      <c r="D70" s="106"/>
    </row>
    <row r="71" spans="2:4" x14ac:dyDescent="0.2">
      <c r="B71" s="1"/>
      <c r="D71" s="106"/>
    </row>
    <row r="72" spans="2:4" x14ac:dyDescent="0.2">
      <c r="B72" s="1"/>
      <c r="D72" s="106"/>
    </row>
    <row r="73" spans="2:4" x14ac:dyDescent="0.2">
      <c r="B73" s="1"/>
      <c r="D73" s="106"/>
    </row>
    <row r="74" spans="2:4" x14ac:dyDescent="0.2">
      <c r="B74" s="1"/>
      <c r="D74" s="106"/>
    </row>
    <row r="75" spans="2:4" x14ac:dyDescent="0.2">
      <c r="B75" s="1"/>
      <c r="D75" s="106"/>
    </row>
    <row r="76" spans="2:4" x14ac:dyDescent="0.2">
      <c r="B76" s="1"/>
      <c r="D76" s="106"/>
    </row>
    <row r="77" spans="2:4" x14ac:dyDescent="0.2">
      <c r="B77" s="1"/>
      <c r="D77" s="106"/>
    </row>
    <row r="78" spans="2:4" x14ac:dyDescent="0.2">
      <c r="B78" s="1"/>
      <c r="D78" s="106"/>
    </row>
    <row r="79" spans="2:4" x14ac:dyDescent="0.2">
      <c r="B79" s="1"/>
      <c r="D79" s="106"/>
    </row>
    <row r="80" spans="2:4" x14ac:dyDescent="0.2">
      <c r="B80" s="1"/>
      <c r="D80" s="106"/>
    </row>
    <row r="81" spans="2:4" x14ac:dyDescent="0.2">
      <c r="B81" s="1"/>
      <c r="D81" s="106"/>
    </row>
    <row r="82" spans="2:4" x14ac:dyDescent="0.2">
      <c r="B82" s="1"/>
      <c r="D82" s="106"/>
    </row>
    <row r="83" spans="2:4" x14ac:dyDescent="0.2">
      <c r="B83" s="1"/>
      <c r="D83" s="106"/>
    </row>
    <row r="84" spans="2:4" x14ac:dyDescent="0.2">
      <c r="B84" s="1"/>
      <c r="D84" s="106"/>
    </row>
    <row r="85" spans="2:4" x14ac:dyDescent="0.2">
      <c r="B85" s="1"/>
      <c r="D85" s="106"/>
    </row>
    <row r="86" spans="2:4" x14ac:dyDescent="0.2">
      <c r="B86" s="1"/>
      <c r="D86" s="106"/>
    </row>
    <row r="87" spans="2:4" x14ac:dyDescent="0.2">
      <c r="B87" s="1"/>
      <c r="D87" s="106"/>
    </row>
    <row r="88" spans="2:4" x14ac:dyDescent="0.2">
      <c r="B88" s="1"/>
      <c r="D88" s="106"/>
    </row>
    <row r="89" spans="2:4" x14ac:dyDescent="0.2">
      <c r="B89" s="1"/>
      <c r="D89" s="106"/>
    </row>
    <row r="90" spans="2:4" x14ac:dyDescent="0.2">
      <c r="B90" s="1"/>
      <c r="D90" s="106"/>
    </row>
    <row r="91" spans="2:4" x14ac:dyDescent="0.2">
      <c r="B91" s="1"/>
      <c r="D91" s="106"/>
    </row>
    <row r="92" spans="2:4" x14ac:dyDescent="0.2">
      <c r="B92" s="1"/>
      <c r="D92" s="106"/>
    </row>
    <row r="93" spans="2:4" x14ac:dyDescent="0.2">
      <c r="B93" s="1"/>
      <c r="D93" s="106"/>
    </row>
    <row r="94" spans="2:4" x14ac:dyDescent="0.2">
      <c r="B94" s="1"/>
      <c r="D94" s="106"/>
    </row>
    <row r="95" spans="2:4" x14ac:dyDescent="0.2">
      <c r="B95" s="1"/>
      <c r="D95" s="106"/>
    </row>
    <row r="96" spans="2:4" x14ac:dyDescent="0.2">
      <c r="B96" s="1"/>
      <c r="D96" s="106"/>
    </row>
    <row r="97" spans="2:4" x14ac:dyDescent="0.2">
      <c r="B97" s="1"/>
      <c r="D97" s="106"/>
    </row>
    <row r="98" spans="2:4" x14ac:dyDescent="0.2">
      <c r="B98" s="1"/>
      <c r="D98" s="106"/>
    </row>
    <row r="99" spans="2:4" x14ac:dyDescent="0.2">
      <c r="B99" s="1"/>
      <c r="D99" s="106"/>
    </row>
    <row r="100" spans="2:4" x14ac:dyDescent="0.2">
      <c r="B100" s="1"/>
      <c r="D100" s="106"/>
    </row>
    <row r="101" spans="2:4" x14ac:dyDescent="0.2">
      <c r="B101" s="1"/>
      <c r="D101" s="106"/>
    </row>
    <row r="102" spans="2:4" x14ac:dyDescent="0.2">
      <c r="B102" s="1"/>
      <c r="D102" s="106"/>
    </row>
  </sheetData>
  <mergeCells count="1">
    <mergeCell ref="A1:D1"/>
  </mergeCells>
  <printOptions horizontalCentered="1" verticalCentered="1"/>
  <pageMargins left="0" right="0" top="0.59055118110236227" bottom="0.39370078740157483" header="0.51181102362204722" footer="0.51181102362204722"/>
  <pageSetup paperSize="9" orientation="portrait" r:id="rId1"/>
  <headerFooter alignWithMargins="0"/>
  <rowBreaks count="1" manualBreakCount="1">
    <brk id="28" max="3" man="1"/>
  </rowBreaks>
  <ignoredErrors>
    <ignoredError sqref="C5:C17 C20:C21 C29 C34:C3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25.7109375" style="2" customWidth="1"/>
    <col min="2" max="12" width="7.7109375" style="2" customWidth="1"/>
    <col min="13" max="13" width="25.7109375" style="2" customWidth="1"/>
    <col min="14" max="256" width="9.140625" style="1"/>
    <col min="257" max="257" width="25.7109375" style="1" customWidth="1"/>
    <col min="258" max="268" width="7.7109375" style="1" customWidth="1"/>
    <col min="269" max="269" width="25.7109375" style="1" customWidth="1"/>
    <col min="270" max="512" width="9.140625" style="1"/>
    <col min="513" max="513" width="25.7109375" style="1" customWidth="1"/>
    <col min="514" max="524" width="7.7109375" style="1" customWidth="1"/>
    <col min="525" max="525" width="25.7109375" style="1" customWidth="1"/>
    <col min="526" max="768" width="9.140625" style="1"/>
    <col min="769" max="769" width="25.7109375" style="1" customWidth="1"/>
    <col min="770" max="780" width="7.7109375" style="1" customWidth="1"/>
    <col min="781" max="781" width="25.7109375" style="1" customWidth="1"/>
    <col min="782" max="1024" width="9.140625" style="1"/>
    <col min="1025" max="1025" width="25.7109375" style="1" customWidth="1"/>
    <col min="1026" max="1036" width="7.7109375" style="1" customWidth="1"/>
    <col min="1037" max="1037" width="25.7109375" style="1" customWidth="1"/>
    <col min="1038" max="1280" width="9.140625" style="1"/>
    <col min="1281" max="1281" width="25.7109375" style="1" customWidth="1"/>
    <col min="1282" max="1292" width="7.7109375" style="1" customWidth="1"/>
    <col min="1293" max="1293" width="25.7109375" style="1" customWidth="1"/>
    <col min="1294" max="1536" width="9.140625" style="1"/>
    <col min="1537" max="1537" width="25.7109375" style="1" customWidth="1"/>
    <col min="1538" max="1548" width="7.7109375" style="1" customWidth="1"/>
    <col min="1549" max="1549" width="25.7109375" style="1" customWidth="1"/>
    <col min="1550" max="1792" width="9.140625" style="1"/>
    <col min="1793" max="1793" width="25.7109375" style="1" customWidth="1"/>
    <col min="1794" max="1804" width="7.7109375" style="1" customWidth="1"/>
    <col min="1805" max="1805" width="25.7109375" style="1" customWidth="1"/>
    <col min="1806" max="2048" width="9.140625" style="1"/>
    <col min="2049" max="2049" width="25.7109375" style="1" customWidth="1"/>
    <col min="2050" max="2060" width="7.7109375" style="1" customWidth="1"/>
    <col min="2061" max="2061" width="25.7109375" style="1" customWidth="1"/>
    <col min="2062" max="2304" width="9.140625" style="1"/>
    <col min="2305" max="2305" width="25.7109375" style="1" customWidth="1"/>
    <col min="2306" max="2316" width="7.7109375" style="1" customWidth="1"/>
    <col min="2317" max="2317" width="25.7109375" style="1" customWidth="1"/>
    <col min="2318" max="2560" width="9.140625" style="1"/>
    <col min="2561" max="2561" width="25.7109375" style="1" customWidth="1"/>
    <col min="2562" max="2572" width="7.7109375" style="1" customWidth="1"/>
    <col min="2573" max="2573" width="25.7109375" style="1" customWidth="1"/>
    <col min="2574" max="2816" width="9.140625" style="1"/>
    <col min="2817" max="2817" width="25.7109375" style="1" customWidth="1"/>
    <col min="2818" max="2828" width="7.7109375" style="1" customWidth="1"/>
    <col min="2829" max="2829" width="25.7109375" style="1" customWidth="1"/>
    <col min="2830" max="3072" width="9.140625" style="1"/>
    <col min="3073" max="3073" width="25.7109375" style="1" customWidth="1"/>
    <col min="3074" max="3084" width="7.7109375" style="1" customWidth="1"/>
    <col min="3085" max="3085" width="25.7109375" style="1" customWidth="1"/>
    <col min="3086" max="3328" width="9.140625" style="1"/>
    <col min="3329" max="3329" width="25.7109375" style="1" customWidth="1"/>
    <col min="3330" max="3340" width="7.7109375" style="1" customWidth="1"/>
    <col min="3341" max="3341" width="25.7109375" style="1" customWidth="1"/>
    <col min="3342" max="3584" width="9.140625" style="1"/>
    <col min="3585" max="3585" width="25.7109375" style="1" customWidth="1"/>
    <col min="3586" max="3596" width="7.7109375" style="1" customWidth="1"/>
    <col min="3597" max="3597" width="25.7109375" style="1" customWidth="1"/>
    <col min="3598" max="3840" width="9.140625" style="1"/>
    <col min="3841" max="3841" width="25.7109375" style="1" customWidth="1"/>
    <col min="3842" max="3852" width="7.7109375" style="1" customWidth="1"/>
    <col min="3853" max="3853" width="25.7109375" style="1" customWidth="1"/>
    <col min="3854" max="4096" width="9.140625" style="1"/>
    <col min="4097" max="4097" width="25.7109375" style="1" customWidth="1"/>
    <col min="4098" max="4108" width="7.7109375" style="1" customWidth="1"/>
    <col min="4109" max="4109" width="25.7109375" style="1" customWidth="1"/>
    <col min="4110" max="4352" width="9.140625" style="1"/>
    <col min="4353" max="4353" width="25.7109375" style="1" customWidth="1"/>
    <col min="4354" max="4364" width="7.7109375" style="1" customWidth="1"/>
    <col min="4365" max="4365" width="25.7109375" style="1" customWidth="1"/>
    <col min="4366" max="4608" width="9.140625" style="1"/>
    <col min="4609" max="4609" width="25.7109375" style="1" customWidth="1"/>
    <col min="4610" max="4620" width="7.7109375" style="1" customWidth="1"/>
    <col min="4621" max="4621" width="25.7109375" style="1" customWidth="1"/>
    <col min="4622" max="4864" width="9.140625" style="1"/>
    <col min="4865" max="4865" width="25.7109375" style="1" customWidth="1"/>
    <col min="4866" max="4876" width="7.7109375" style="1" customWidth="1"/>
    <col min="4877" max="4877" width="25.7109375" style="1" customWidth="1"/>
    <col min="4878" max="5120" width="9.140625" style="1"/>
    <col min="5121" max="5121" width="25.7109375" style="1" customWidth="1"/>
    <col min="5122" max="5132" width="7.7109375" style="1" customWidth="1"/>
    <col min="5133" max="5133" width="25.7109375" style="1" customWidth="1"/>
    <col min="5134" max="5376" width="9.140625" style="1"/>
    <col min="5377" max="5377" width="25.7109375" style="1" customWidth="1"/>
    <col min="5378" max="5388" width="7.7109375" style="1" customWidth="1"/>
    <col min="5389" max="5389" width="25.7109375" style="1" customWidth="1"/>
    <col min="5390" max="5632" width="9.140625" style="1"/>
    <col min="5633" max="5633" width="25.7109375" style="1" customWidth="1"/>
    <col min="5634" max="5644" width="7.7109375" style="1" customWidth="1"/>
    <col min="5645" max="5645" width="25.7109375" style="1" customWidth="1"/>
    <col min="5646" max="5888" width="9.140625" style="1"/>
    <col min="5889" max="5889" width="25.7109375" style="1" customWidth="1"/>
    <col min="5890" max="5900" width="7.7109375" style="1" customWidth="1"/>
    <col min="5901" max="5901" width="25.7109375" style="1" customWidth="1"/>
    <col min="5902" max="6144" width="9.140625" style="1"/>
    <col min="6145" max="6145" width="25.7109375" style="1" customWidth="1"/>
    <col min="6146" max="6156" width="7.7109375" style="1" customWidth="1"/>
    <col min="6157" max="6157" width="25.7109375" style="1" customWidth="1"/>
    <col min="6158" max="6400" width="9.140625" style="1"/>
    <col min="6401" max="6401" width="25.7109375" style="1" customWidth="1"/>
    <col min="6402" max="6412" width="7.7109375" style="1" customWidth="1"/>
    <col min="6413" max="6413" width="25.7109375" style="1" customWidth="1"/>
    <col min="6414" max="6656" width="9.140625" style="1"/>
    <col min="6657" max="6657" width="25.7109375" style="1" customWidth="1"/>
    <col min="6658" max="6668" width="7.7109375" style="1" customWidth="1"/>
    <col min="6669" max="6669" width="25.7109375" style="1" customWidth="1"/>
    <col min="6670" max="6912" width="9.140625" style="1"/>
    <col min="6913" max="6913" width="25.7109375" style="1" customWidth="1"/>
    <col min="6914" max="6924" width="7.7109375" style="1" customWidth="1"/>
    <col min="6925" max="6925" width="25.7109375" style="1" customWidth="1"/>
    <col min="6926" max="7168" width="9.140625" style="1"/>
    <col min="7169" max="7169" width="25.7109375" style="1" customWidth="1"/>
    <col min="7170" max="7180" width="7.7109375" style="1" customWidth="1"/>
    <col min="7181" max="7181" width="25.7109375" style="1" customWidth="1"/>
    <col min="7182" max="7424" width="9.140625" style="1"/>
    <col min="7425" max="7425" width="25.7109375" style="1" customWidth="1"/>
    <col min="7426" max="7436" width="7.7109375" style="1" customWidth="1"/>
    <col min="7437" max="7437" width="25.7109375" style="1" customWidth="1"/>
    <col min="7438" max="7680" width="9.140625" style="1"/>
    <col min="7681" max="7681" width="25.7109375" style="1" customWidth="1"/>
    <col min="7682" max="7692" width="7.7109375" style="1" customWidth="1"/>
    <col min="7693" max="7693" width="25.7109375" style="1" customWidth="1"/>
    <col min="7694" max="7936" width="9.140625" style="1"/>
    <col min="7937" max="7937" width="25.7109375" style="1" customWidth="1"/>
    <col min="7938" max="7948" width="7.7109375" style="1" customWidth="1"/>
    <col min="7949" max="7949" width="25.7109375" style="1" customWidth="1"/>
    <col min="7950" max="8192" width="9.140625" style="1"/>
    <col min="8193" max="8193" width="25.7109375" style="1" customWidth="1"/>
    <col min="8194" max="8204" width="7.7109375" style="1" customWidth="1"/>
    <col min="8205" max="8205" width="25.7109375" style="1" customWidth="1"/>
    <col min="8206" max="8448" width="9.140625" style="1"/>
    <col min="8449" max="8449" width="25.7109375" style="1" customWidth="1"/>
    <col min="8450" max="8460" width="7.7109375" style="1" customWidth="1"/>
    <col min="8461" max="8461" width="25.7109375" style="1" customWidth="1"/>
    <col min="8462" max="8704" width="9.140625" style="1"/>
    <col min="8705" max="8705" width="25.7109375" style="1" customWidth="1"/>
    <col min="8706" max="8716" width="7.7109375" style="1" customWidth="1"/>
    <col min="8717" max="8717" width="25.7109375" style="1" customWidth="1"/>
    <col min="8718" max="8960" width="9.140625" style="1"/>
    <col min="8961" max="8961" width="25.7109375" style="1" customWidth="1"/>
    <col min="8962" max="8972" width="7.7109375" style="1" customWidth="1"/>
    <col min="8973" max="8973" width="25.7109375" style="1" customWidth="1"/>
    <col min="8974" max="9216" width="9.140625" style="1"/>
    <col min="9217" max="9217" width="25.7109375" style="1" customWidth="1"/>
    <col min="9218" max="9228" width="7.7109375" style="1" customWidth="1"/>
    <col min="9229" max="9229" width="25.7109375" style="1" customWidth="1"/>
    <col min="9230" max="9472" width="9.140625" style="1"/>
    <col min="9473" max="9473" width="25.7109375" style="1" customWidth="1"/>
    <col min="9474" max="9484" width="7.7109375" style="1" customWidth="1"/>
    <col min="9485" max="9485" width="25.7109375" style="1" customWidth="1"/>
    <col min="9486" max="9728" width="9.140625" style="1"/>
    <col min="9729" max="9729" width="25.7109375" style="1" customWidth="1"/>
    <col min="9730" max="9740" width="7.7109375" style="1" customWidth="1"/>
    <col min="9741" max="9741" width="25.7109375" style="1" customWidth="1"/>
    <col min="9742" max="9984" width="9.140625" style="1"/>
    <col min="9985" max="9985" width="25.7109375" style="1" customWidth="1"/>
    <col min="9986" max="9996" width="7.7109375" style="1" customWidth="1"/>
    <col min="9997" max="9997" width="25.7109375" style="1" customWidth="1"/>
    <col min="9998" max="10240" width="9.140625" style="1"/>
    <col min="10241" max="10241" width="25.7109375" style="1" customWidth="1"/>
    <col min="10242" max="10252" width="7.7109375" style="1" customWidth="1"/>
    <col min="10253" max="10253" width="25.7109375" style="1" customWidth="1"/>
    <col min="10254" max="10496" width="9.140625" style="1"/>
    <col min="10497" max="10497" width="25.7109375" style="1" customWidth="1"/>
    <col min="10498" max="10508" width="7.7109375" style="1" customWidth="1"/>
    <col min="10509" max="10509" width="25.7109375" style="1" customWidth="1"/>
    <col min="10510" max="10752" width="9.140625" style="1"/>
    <col min="10753" max="10753" width="25.7109375" style="1" customWidth="1"/>
    <col min="10754" max="10764" width="7.7109375" style="1" customWidth="1"/>
    <col min="10765" max="10765" width="25.7109375" style="1" customWidth="1"/>
    <col min="10766" max="11008" width="9.140625" style="1"/>
    <col min="11009" max="11009" width="25.7109375" style="1" customWidth="1"/>
    <col min="11010" max="11020" width="7.7109375" style="1" customWidth="1"/>
    <col min="11021" max="11021" width="25.7109375" style="1" customWidth="1"/>
    <col min="11022" max="11264" width="9.140625" style="1"/>
    <col min="11265" max="11265" width="25.7109375" style="1" customWidth="1"/>
    <col min="11266" max="11276" width="7.7109375" style="1" customWidth="1"/>
    <col min="11277" max="11277" width="25.7109375" style="1" customWidth="1"/>
    <col min="11278" max="11520" width="9.140625" style="1"/>
    <col min="11521" max="11521" width="25.7109375" style="1" customWidth="1"/>
    <col min="11522" max="11532" width="7.7109375" style="1" customWidth="1"/>
    <col min="11533" max="11533" width="25.7109375" style="1" customWidth="1"/>
    <col min="11534" max="11776" width="9.140625" style="1"/>
    <col min="11777" max="11777" width="25.7109375" style="1" customWidth="1"/>
    <col min="11778" max="11788" width="7.7109375" style="1" customWidth="1"/>
    <col min="11789" max="11789" width="25.7109375" style="1" customWidth="1"/>
    <col min="11790" max="12032" width="9.140625" style="1"/>
    <col min="12033" max="12033" width="25.7109375" style="1" customWidth="1"/>
    <col min="12034" max="12044" width="7.7109375" style="1" customWidth="1"/>
    <col min="12045" max="12045" width="25.7109375" style="1" customWidth="1"/>
    <col min="12046" max="12288" width="9.140625" style="1"/>
    <col min="12289" max="12289" width="25.7109375" style="1" customWidth="1"/>
    <col min="12290" max="12300" width="7.7109375" style="1" customWidth="1"/>
    <col min="12301" max="12301" width="25.7109375" style="1" customWidth="1"/>
    <col min="12302" max="12544" width="9.140625" style="1"/>
    <col min="12545" max="12545" width="25.7109375" style="1" customWidth="1"/>
    <col min="12546" max="12556" width="7.7109375" style="1" customWidth="1"/>
    <col min="12557" max="12557" width="25.7109375" style="1" customWidth="1"/>
    <col min="12558" max="12800" width="9.140625" style="1"/>
    <col min="12801" max="12801" width="25.7109375" style="1" customWidth="1"/>
    <col min="12802" max="12812" width="7.7109375" style="1" customWidth="1"/>
    <col min="12813" max="12813" width="25.7109375" style="1" customWidth="1"/>
    <col min="12814" max="13056" width="9.140625" style="1"/>
    <col min="13057" max="13057" width="25.7109375" style="1" customWidth="1"/>
    <col min="13058" max="13068" width="7.7109375" style="1" customWidth="1"/>
    <col min="13069" max="13069" width="25.7109375" style="1" customWidth="1"/>
    <col min="13070" max="13312" width="9.140625" style="1"/>
    <col min="13313" max="13313" width="25.7109375" style="1" customWidth="1"/>
    <col min="13314" max="13324" width="7.7109375" style="1" customWidth="1"/>
    <col min="13325" max="13325" width="25.7109375" style="1" customWidth="1"/>
    <col min="13326" max="13568" width="9.140625" style="1"/>
    <col min="13569" max="13569" width="25.7109375" style="1" customWidth="1"/>
    <col min="13570" max="13580" width="7.7109375" style="1" customWidth="1"/>
    <col min="13581" max="13581" width="25.7109375" style="1" customWidth="1"/>
    <col min="13582" max="13824" width="9.140625" style="1"/>
    <col min="13825" max="13825" width="25.7109375" style="1" customWidth="1"/>
    <col min="13826" max="13836" width="7.7109375" style="1" customWidth="1"/>
    <col min="13837" max="13837" width="25.7109375" style="1" customWidth="1"/>
    <col min="13838" max="14080" width="9.140625" style="1"/>
    <col min="14081" max="14081" width="25.7109375" style="1" customWidth="1"/>
    <col min="14082" max="14092" width="7.7109375" style="1" customWidth="1"/>
    <col min="14093" max="14093" width="25.7109375" style="1" customWidth="1"/>
    <col min="14094" max="14336" width="9.140625" style="1"/>
    <col min="14337" max="14337" width="25.7109375" style="1" customWidth="1"/>
    <col min="14338" max="14348" width="7.7109375" style="1" customWidth="1"/>
    <col min="14349" max="14349" width="25.7109375" style="1" customWidth="1"/>
    <col min="14350" max="14592" width="9.140625" style="1"/>
    <col min="14593" max="14593" width="25.7109375" style="1" customWidth="1"/>
    <col min="14594" max="14604" width="7.7109375" style="1" customWidth="1"/>
    <col min="14605" max="14605" width="25.7109375" style="1" customWidth="1"/>
    <col min="14606" max="14848" width="9.140625" style="1"/>
    <col min="14849" max="14849" width="25.7109375" style="1" customWidth="1"/>
    <col min="14850" max="14860" width="7.7109375" style="1" customWidth="1"/>
    <col min="14861" max="14861" width="25.7109375" style="1" customWidth="1"/>
    <col min="14862" max="15104" width="9.140625" style="1"/>
    <col min="15105" max="15105" width="25.7109375" style="1" customWidth="1"/>
    <col min="15106" max="15116" width="7.7109375" style="1" customWidth="1"/>
    <col min="15117" max="15117" width="25.7109375" style="1" customWidth="1"/>
    <col min="15118" max="15360" width="9.140625" style="1"/>
    <col min="15361" max="15361" width="25.7109375" style="1" customWidth="1"/>
    <col min="15362" max="15372" width="7.7109375" style="1" customWidth="1"/>
    <col min="15373" max="15373" width="25.7109375" style="1" customWidth="1"/>
    <col min="15374" max="15616" width="9.140625" style="1"/>
    <col min="15617" max="15617" width="25.7109375" style="1" customWidth="1"/>
    <col min="15618" max="15628" width="7.7109375" style="1" customWidth="1"/>
    <col min="15629" max="15629" width="25.7109375" style="1" customWidth="1"/>
    <col min="15630" max="15872" width="9.140625" style="1"/>
    <col min="15873" max="15873" width="25.7109375" style="1" customWidth="1"/>
    <col min="15874" max="15884" width="7.7109375" style="1" customWidth="1"/>
    <col min="15885" max="15885" width="25.7109375" style="1" customWidth="1"/>
    <col min="15886" max="16128" width="9.140625" style="1"/>
    <col min="16129" max="16129" width="25.7109375" style="1" customWidth="1"/>
    <col min="16130" max="16140" width="7.7109375" style="1" customWidth="1"/>
    <col min="16141" max="16141" width="25.7109375" style="1" customWidth="1"/>
    <col min="16142" max="16384" width="9.140625" style="1"/>
  </cols>
  <sheetData>
    <row r="1" spans="1:13" ht="19.5" customHeight="1" x14ac:dyDescent="0.2">
      <c r="A1" s="674" t="s">
        <v>334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</row>
    <row r="2" spans="1:13" ht="15.75" x14ac:dyDescent="0.2">
      <c r="A2" s="675" t="s">
        <v>336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</row>
    <row r="3" spans="1:13" ht="15.75" x14ac:dyDescent="0.2">
      <c r="A3" s="675" t="s">
        <v>366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</row>
    <row r="4" spans="1:13" ht="22.5" customHeight="1" x14ac:dyDescent="0.2">
      <c r="A4" s="482" t="s">
        <v>20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538" t="s">
        <v>21</v>
      </c>
    </row>
    <row r="5" spans="1:13" ht="30" customHeight="1" thickBot="1" x14ac:dyDescent="0.25">
      <c r="A5" s="718" t="s">
        <v>337</v>
      </c>
      <c r="B5" s="716" t="s">
        <v>23</v>
      </c>
      <c r="C5" s="717"/>
      <c r="D5" s="717"/>
      <c r="E5" s="713" t="s">
        <v>227</v>
      </c>
      <c r="F5" s="713"/>
      <c r="G5" s="713"/>
      <c r="H5" s="713"/>
      <c r="I5" s="713" t="s">
        <v>228</v>
      </c>
      <c r="J5" s="713"/>
      <c r="K5" s="713"/>
      <c r="L5" s="713"/>
      <c r="M5" s="720" t="s">
        <v>335</v>
      </c>
    </row>
    <row r="6" spans="1:13" ht="30" customHeight="1" thickTop="1" x14ac:dyDescent="0.2">
      <c r="A6" s="719"/>
      <c r="B6" s="412" t="s">
        <v>273</v>
      </c>
      <c r="C6" s="413" t="s">
        <v>214</v>
      </c>
      <c r="D6" s="413" t="s">
        <v>215</v>
      </c>
      <c r="E6" s="412" t="s">
        <v>25</v>
      </c>
      <c r="F6" s="412" t="s">
        <v>273</v>
      </c>
      <c r="G6" s="413" t="s">
        <v>214</v>
      </c>
      <c r="H6" s="413" t="s">
        <v>215</v>
      </c>
      <c r="I6" s="412" t="s">
        <v>25</v>
      </c>
      <c r="J6" s="412" t="s">
        <v>273</v>
      </c>
      <c r="K6" s="413" t="s">
        <v>214</v>
      </c>
      <c r="L6" s="413" t="s">
        <v>215</v>
      </c>
      <c r="M6" s="721"/>
    </row>
    <row r="7" spans="1:13" ht="24.95" customHeight="1" thickBot="1" x14ac:dyDescent="0.25">
      <c r="A7" s="435">
        <v>2003</v>
      </c>
      <c r="B7" s="249">
        <f t="shared" ref="B7:B11" si="0">D7+C7</f>
        <v>1311</v>
      </c>
      <c r="C7" s="249">
        <f t="shared" ref="C7:D11" si="1">K7+G7</f>
        <v>415</v>
      </c>
      <c r="D7" s="249">
        <f t="shared" si="1"/>
        <v>896</v>
      </c>
      <c r="E7" s="436">
        <f t="shared" ref="E7:E12" si="2">F7/B7%</f>
        <v>52.860411899313505</v>
      </c>
      <c r="F7" s="249">
        <f t="shared" ref="F7:F11" si="3">H7+G7</f>
        <v>693</v>
      </c>
      <c r="G7" s="437">
        <v>167</v>
      </c>
      <c r="H7" s="437">
        <v>526</v>
      </c>
      <c r="I7" s="438">
        <f t="shared" ref="I7:I13" si="4">J7/B7%</f>
        <v>47.139588100686503</v>
      </c>
      <c r="J7" s="249">
        <f t="shared" ref="J7:J11" si="5">L7+K7</f>
        <v>618</v>
      </c>
      <c r="K7" s="246">
        <v>248</v>
      </c>
      <c r="L7" s="246">
        <v>370</v>
      </c>
      <c r="M7" s="439">
        <v>2003</v>
      </c>
    </row>
    <row r="8" spans="1:13" ht="24.95" customHeight="1" thickTop="1" thickBot="1" x14ac:dyDescent="0.25">
      <c r="A8" s="164">
        <v>2004</v>
      </c>
      <c r="B8" s="240">
        <f t="shared" si="0"/>
        <v>1341</v>
      </c>
      <c r="C8" s="240">
        <f t="shared" si="1"/>
        <v>417</v>
      </c>
      <c r="D8" s="240">
        <f t="shared" si="1"/>
        <v>924</v>
      </c>
      <c r="E8" s="113">
        <f t="shared" si="2"/>
        <v>51.006711409395976</v>
      </c>
      <c r="F8" s="240">
        <f t="shared" si="3"/>
        <v>684</v>
      </c>
      <c r="G8" s="250">
        <v>145</v>
      </c>
      <c r="H8" s="250">
        <v>539</v>
      </c>
      <c r="I8" s="114">
        <f t="shared" si="4"/>
        <v>48.993288590604024</v>
      </c>
      <c r="J8" s="240">
        <f t="shared" si="5"/>
        <v>657</v>
      </c>
      <c r="K8" s="241">
        <v>272</v>
      </c>
      <c r="L8" s="241">
        <v>385</v>
      </c>
      <c r="M8" s="83">
        <v>2004</v>
      </c>
    </row>
    <row r="9" spans="1:13" ht="24.95" customHeight="1" thickTop="1" thickBot="1" x14ac:dyDescent="0.25">
      <c r="A9" s="165">
        <v>2005</v>
      </c>
      <c r="B9" s="242">
        <f t="shared" si="0"/>
        <v>1545</v>
      </c>
      <c r="C9" s="242">
        <f t="shared" si="1"/>
        <v>437</v>
      </c>
      <c r="D9" s="242">
        <f t="shared" si="1"/>
        <v>1108</v>
      </c>
      <c r="E9" s="115">
        <f t="shared" si="2"/>
        <v>55.857605177993527</v>
      </c>
      <c r="F9" s="242">
        <f t="shared" si="3"/>
        <v>863</v>
      </c>
      <c r="G9" s="251">
        <v>175</v>
      </c>
      <c r="H9" s="251">
        <v>688</v>
      </c>
      <c r="I9" s="116">
        <f t="shared" si="4"/>
        <v>44.142394822006473</v>
      </c>
      <c r="J9" s="242">
        <f t="shared" si="5"/>
        <v>682</v>
      </c>
      <c r="K9" s="243">
        <v>262</v>
      </c>
      <c r="L9" s="243">
        <v>420</v>
      </c>
      <c r="M9" s="82">
        <v>2005</v>
      </c>
    </row>
    <row r="10" spans="1:13" ht="24.95" customHeight="1" thickTop="1" thickBot="1" x14ac:dyDescent="0.25">
      <c r="A10" s="164">
        <v>2006</v>
      </c>
      <c r="B10" s="240">
        <f t="shared" si="0"/>
        <v>1750</v>
      </c>
      <c r="C10" s="240">
        <f t="shared" si="1"/>
        <v>476</v>
      </c>
      <c r="D10" s="240">
        <f t="shared" si="1"/>
        <v>1274</v>
      </c>
      <c r="E10" s="113">
        <f t="shared" si="2"/>
        <v>61.371428571428574</v>
      </c>
      <c r="F10" s="240">
        <f t="shared" si="3"/>
        <v>1074</v>
      </c>
      <c r="G10" s="250">
        <v>199</v>
      </c>
      <c r="H10" s="250">
        <v>875</v>
      </c>
      <c r="I10" s="114">
        <f t="shared" si="4"/>
        <v>38.628571428571426</v>
      </c>
      <c r="J10" s="240">
        <f t="shared" si="5"/>
        <v>676</v>
      </c>
      <c r="K10" s="241">
        <v>277</v>
      </c>
      <c r="L10" s="241">
        <v>399</v>
      </c>
      <c r="M10" s="83">
        <v>2006</v>
      </c>
    </row>
    <row r="11" spans="1:13" ht="24.95" customHeight="1" thickTop="1" thickBot="1" x14ac:dyDescent="0.25">
      <c r="A11" s="165">
        <v>2007</v>
      </c>
      <c r="B11" s="242">
        <f t="shared" si="0"/>
        <v>1776</v>
      </c>
      <c r="C11" s="242">
        <f t="shared" si="1"/>
        <v>457</v>
      </c>
      <c r="D11" s="242">
        <f t="shared" si="1"/>
        <v>1319</v>
      </c>
      <c r="E11" s="115">
        <f t="shared" si="2"/>
        <v>61.261261261261254</v>
      </c>
      <c r="F11" s="242">
        <f t="shared" si="3"/>
        <v>1088</v>
      </c>
      <c r="G11" s="251">
        <v>185</v>
      </c>
      <c r="H11" s="251">
        <v>903</v>
      </c>
      <c r="I11" s="116">
        <f t="shared" si="4"/>
        <v>38.738738738738732</v>
      </c>
      <c r="J11" s="242">
        <f t="shared" si="5"/>
        <v>688</v>
      </c>
      <c r="K11" s="243">
        <v>272</v>
      </c>
      <c r="L11" s="243">
        <v>416</v>
      </c>
      <c r="M11" s="82">
        <v>2007</v>
      </c>
    </row>
    <row r="12" spans="1:13" ht="24.95" customHeight="1" thickTop="1" thickBot="1" x14ac:dyDescent="0.25">
      <c r="A12" s="164">
        <v>2008</v>
      </c>
      <c r="B12" s="240">
        <f>D12+C12</f>
        <v>1942</v>
      </c>
      <c r="C12" s="240">
        <f t="shared" ref="C12:D16" si="6">K12+G12</f>
        <v>487</v>
      </c>
      <c r="D12" s="240">
        <f t="shared" si="6"/>
        <v>1455</v>
      </c>
      <c r="E12" s="113">
        <f t="shared" si="2"/>
        <v>66.374871266735312</v>
      </c>
      <c r="F12" s="240">
        <f>H12+G12</f>
        <v>1289</v>
      </c>
      <c r="G12" s="250">
        <v>220</v>
      </c>
      <c r="H12" s="250">
        <v>1069</v>
      </c>
      <c r="I12" s="114">
        <f t="shared" si="4"/>
        <v>33.625128733264674</v>
      </c>
      <c r="J12" s="240">
        <f>L12+K12</f>
        <v>653</v>
      </c>
      <c r="K12" s="241">
        <v>267</v>
      </c>
      <c r="L12" s="241">
        <v>386</v>
      </c>
      <c r="M12" s="83">
        <v>2008</v>
      </c>
    </row>
    <row r="13" spans="1:13" ht="24.95" customHeight="1" thickTop="1" thickBot="1" x14ac:dyDescent="0.25">
      <c r="A13" s="165">
        <v>2009</v>
      </c>
      <c r="B13" s="242">
        <f>D13+C13</f>
        <v>2008</v>
      </c>
      <c r="C13" s="242">
        <f t="shared" si="6"/>
        <v>493</v>
      </c>
      <c r="D13" s="242">
        <f t="shared" si="6"/>
        <v>1515</v>
      </c>
      <c r="E13" s="115">
        <f>F13/B13%</f>
        <v>65.936254980079681</v>
      </c>
      <c r="F13" s="242">
        <f>H13+G13</f>
        <v>1324</v>
      </c>
      <c r="G13" s="251">
        <v>213</v>
      </c>
      <c r="H13" s="251">
        <v>1111</v>
      </c>
      <c r="I13" s="116">
        <f t="shared" si="4"/>
        <v>34.063745019920319</v>
      </c>
      <c r="J13" s="242">
        <f>L13+K13</f>
        <v>684</v>
      </c>
      <c r="K13" s="243">
        <v>280</v>
      </c>
      <c r="L13" s="243">
        <v>404</v>
      </c>
      <c r="M13" s="82">
        <v>2009</v>
      </c>
    </row>
    <row r="14" spans="1:13" ht="24.95" customHeight="1" thickTop="1" thickBot="1" x14ac:dyDescent="0.25">
      <c r="A14" s="164">
        <v>2010</v>
      </c>
      <c r="B14" s="240">
        <f>D14+C14</f>
        <v>1970</v>
      </c>
      <c r="C14" s="240">
        <f t="shared" si="6"/>
        <v>500</v>
      </c>
      <c r="D14" s="240">
        <f t="shared" si="6"/>
        <v>1470</v>
      </c>
      <c r="E14" s="113">
        <f>F14/B14%</f>
        <v>65.837563451776646</v>
      </c>
      <c r="F14" s="240">
        <f>H14+G14</f>
        <v>1297</v>
      </c>
      <c r="G14" s="250">
        <v>234</v>
      </c>
      <c r="H14" s="250">
        <v>1063</v>
      </c>
      <c r="I14" s="114">
        <f>J14/B14%</f>
        <v>34.162436548223354</v>
      </c>
      <c r="J14" s="240">
        <f>L14+K14</f>
        <v>673</v>
      </c>
      <c r="K14" s="241">
        <v>266</v>
      </c>
      <c r="L14" s="241">
        <v>407</v>
      </c>
      <c r="M14" s="83">
        <v>2010</v>
      </c>
    </row>
    <row r="15" spans="1:13" ht="24.95" customHeight="1" thickTop="1" thickBot="1" x14ac:dyDescent="0.25">
      <c r="A15" s="274">
        <v>2011</v>
      </c>
      <c r="B15" s="271">
        <f>D15+C15</f>
        <v>1949</v>
      </c>
      <c r="C15" s="271">
        <f t="shared" si="6"/>
        <v>547</v>
      </c>
      <c r="D15" s="271">
        <f t="shared" si="6"/>
        <v>1402</v>
      </c>
      <c r="E15" s="275">
        <f>F15/B15%</f>
        <v>65.469471523858388</v>
      </c>
      <c r="F15" s="271">
        <f>H15+G15</f>
        <v>1276</v>
      </c>
      <c r="G15" s="276">
        <v>268</v>
      </c>
      <c r="H15" s="276">
        <v>1008</v>
      </c>
      <c r="I15" s="277">
        <f t="shared" ref="I15:I16" si="7">J15/B15%</f>
        <v>34.530528476141612</v>
      </c>
      <c r="J15" s="271">
        <f>L15+K15</f>
        <v>673</v>
      </c>
      <c r="K15" s="272">
        <v>279</v>
      </c>
      <c r="L15" s="272">
        <v>394</v>
      </c>
      <c r="M15" s="278">
        <v>2011</v>
      </c>
    </row>
    <row r="16" spans="1:13" ht="24.95" customHeight="1" thickTop="1" x14ac:dyDescent="0.2">
      <c r="A16" s="166">
        <v>2012</v>
      </c>
      <c r="B16" s="244">
        <f>D16+C16</f>
        <v>2031</v>
      </c>
      <c r="C16" s="244">
        <f t="shared" si="6"/>
        <v>561</v>
      </c>
      <c r="D16" s="244">
        <f t="shared" si="6"/>
        <v>1470</v>
      </c>
      <c r="E16" s="117">
        <f>F16/B16%</f>
        <v>67.552929591334319</v>
      </c>
      <c r="F16" s="244">
        <f>H16+G16</f>
        <v>1372</v>
      </c>
      <c r="G16" s="252">
        <v>277</v>
      </c>
      <c r="H16" s="252">
        <v>1095</v>
      </c>
      <c r="I16" s="118">
        <f t="shared" si="7"/>
        <v>32.447070408665681</v>
      </c>
      <c r="J16" s="244">
        <f>L16+K16</f>
        <v>659</v>
      </c>
      <c r="K16" s="245">
        <v>284</v>
      </c>
      <c r="L16" s="245">
        <v>375</v>
      </c>
      <c r="M16" s="84">
        <v>2012</v>
      </c>
    </row>
  </sheetData>
  <mergeCells count="8">
    <mergeCell ref="E5:H5"/>
    <mergeCell ref="I5:L5"/>
    <mergeCell ref="B5:D5"/>
    <mergeCell ref="A1:M1"/>
    <mergeCell ref="A2:M2"/>
    <mergeCell ref="A3:M3"/>
    <mergeCell ref="A5:A6"/>
    <mergeCell ref="M5:M6"/>
  </mergeCells>
  <printOptions horizontalCentered="1" verticalCentered="1"/>
  <pageMargins left="0.74803149606299213" right="0.74803149606299213" top="0" bottom="0" header="0.51181102362204722" footer="0.51181102362204722"/>
  <pageSetup paperSize="9" scale="95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Normal="100" zoomScaleSheetLayoutView="100" workbookViewId="0">
      <selection activeCell="A2" sqref="A2:K2"/>
    </sheetView>
  </sheetViews>
  <sheetFormatPr defaultRowHeight="15.75" x14ac:dyDescent="0.2"/>
  <cols>
    <col min="1" max="1" width="22.7109375" style="2" customWidth="1"/>
    <col min="2" max="2" width="11.28515625" style="2" customWidth="1"/>
    <col min="3" max="10" width="8.7109375" style="2" customWidth="1"/>
    <col min="11" max="11" width="22.7109375" style="2" customWidth="1"/>
    <col min="12" max="255" width="9.140625" style="13"/>
    <col min="256" max="256" width="22.7109375" style="13" customWidth="1"/>
    <col min="257" max="257" width="11.28515625" style="13" customWidth="1"/>
    <col min="258" max="265" width="8.7109375" style="13" customWidth="1"/>
    <col min="266" max="266" width="22.7109375" style="13" customWidth="1"/>
    <col min="267" max="511" width="9.140625" style="13"/>
    <col min="512" max="512" width="22.7109375" style="13" customWidth="1"/>
    <col min="513" max="513" width="11.28515625" style="13" customWidth="1"/>
    <col min="514" max="521" width="8.7109375" style="13" customWidth="1"/>
    <col min="522" max="522" width="22.7109375" style="13" customWidth="1"/>
    <col min="523" max="767" width="9.140625" style="13"/>
    <col min="768" max="768" width="22.7109375" style="13" customWidth="1"/>
    <col min="769" max="769" width="11.28515625" style="13" customWidth="1"/>
    <col min="770" max="777" width="8.7109375" style="13" customWidth="1"/>
    <col min="778" max="778" width="22.7109375" style="13" customWidth="1"/>
    <col min="779" max="1023" width="9.140625" style="13"/>
    <col min="1024" max="1024" width="22.7109375" style="13" customWidth="1"/>
    <col min="1025" max="1025" width="11.28515625" style="13" customWidth="1"/>
    <col min="1026" max="1033" width="8.7109375" style="13" customWidth="1"/>
    <col min="1034" max="1034" width="22.7109375" style="13" customWidth="1"/>
    <col min="1035" max="1279" width="9.140625" style="13"/>
    <col min="1280" max="1280" width="22.7109375" style="13" customWidth="1"/>
    <col min="1281" max="1281" width="11.28515625" style="13" customWidth="1"/>
    <col min="1282" max="1289" width="8.7109375" style="13" customWidth="1"/>
    <col min="1290" max="1290" width="22.7109375" style="13" customWidth="1"/>
    <col min="1291" max="1535" width="9.140625" style="13"/>
    <col min="1536" max="1536" width="22.7109375" style="13" customWidth="1"/>
    <col min="1537" max="1537" width="11.28515625" style="13" customWidth="1"/>
    <col min="1538" max="1545" width="8.7109375" style="13" customWidth="1"/>
    <col min="1546" max="1546" width="22.7109375" style="13" customWidth="1"/>
    <col min="1547" max="1791" width="9.140625" style="13"/>
    <col min="1792" max="1792" width="22.7109375" style="13" customWidth="1"/>
    <col min="1793" max="1793" width="11.28515625" style="13" customWidth="1"/>
    <col min="1794" max="1801" width="8.7109375" style="13" customWidth="1"/>
    <col min="1802" max="1802" width="22.7109375" style="13" customWidth="1"/>
    <col min="1803" max="2047" width="9.140625" style="13"/>
    <col min="2048" max="2048" width="22.7109375" style="13" customWidth="1"/>
    <col min="2049" max="2049" width="11.28515625" style="13" customWidth="1"/>
    <col min="2050" max="2057" width="8.7109375" style="13" customWidth="1"/>
    <col min="2058" max="2058" width="22.7109375" style="13" customWidth="1"/>
    <col min="2059" max="2303" width="9.140625" style="13"/>
    <col min="2304" max="2304" width="22.7109375" style="13" customWidth="1"/>
    <col min="2305" max="2305" width="11.28515625" style="13" customWidth="1"/>
    <col min="2306" max="2313" width="8.7109375" style="13" customWidth="1"/>
    <col min="2314" max="2314" width="22.7109375" style="13" customWidth="1"/>
    <col min="2315" max="2559" width="9.140625" style="13"/>
    <col min="2560" max="2560" width="22.7109375" style="13" customWidth="1"/>
    <col min="2561" max="2561" width="11.28515625" style="13" customWidth="1"/>
    <col min="2562" max="2569" width="8.7109375" style="13" customWidth="1"/>
    <col min="2570" max="2570" width="22.7109375" style="13" customWidth="1"/>
    <col min="2571" max="2815" width="9.140625" style="13"/>
    <col min="2816" max="2816" width="22.7109375" style="13" customWidth="1"/>
    <col min="2817" max="2817" width="11.28515625" style="13" customWidth="1"/>
    <col min="2818" max="2825" width="8.7109375" style="13" customWidth="1"/>
    <col min="2826" max="2826" width="22.7109375" style="13" customWidth="1"/>
    <col min="2827" max="3071" width="9.140625" style="13"/>
    <col min="3072" max="3072" width="22.7109375" style="13" customWidth="1"/>
    <col min="3073" max="3073" width="11.28515625" style="13" customWidth="1"/>
    <col min="3074" max="3081" width="8.7109375" style="13" customWidth="1"/>
    <col min="3082" max="3082" width="22.7109375" style="13" customWidth="1"/>
    <col min="3083" max="3327" width="9.140625" style="13"/>
    <col min="3328" max="3328" width="22.7109375" style="13" customWidth="1"/>
    <col min="3329" max="3329" width="11.28515625" style="13" customWidth="1"/>
    <col min="3330" max="3337" width="8.7109375" style="13" customWidth="1"/>
    <col min="3338" max="3338" width="22.7109375" style="13" customWidth="1"/>
    <col min="3339" max="3583" width="9.140625" style="13"/>
    <col min="3584" max="3584" width="22.7109375" style="13" customWidth="1"/>
    <col min="3585" max="3585" width="11.28515625" style="13" customWidth="1"/>
    <col min="3586" max="3593" width="8.7109375" style="13" customWidth="1"/>
    <col min="3594" max="3594" width="22.7109375" style="13" customWidth="1"/>
    <col min="3595" max="3839" width="9.140625" style="13"/>
    <col min="3840" max="3840" width="22.7109375" style="13" customWidth="1"/>
    <col min="3841" max="3841" width="11.28515625" style="13" customWidth="1"/>
    <col min="3842" max="3849" width="8.7109375" style="13" customWidth="1"/>
    <col min="3850" max="3850" width="22.7109375" style="13" customWidth="1"/>
    <col min="3851" max="4095" width="9.140625" style="13"/>
    <col min="4096" max="4096" width="22.7109375" style="13" customWidth="1"/>
    <col min="4097" max="4097" width="11.28515625" style="13" customWidth="1"/>
    <col min="4098" max="4105" width="8.7109375" style="13" customWidth="1"/>
    <col min="4106" max="4106" width="22.7109375" style="13" customWidth="1"/>
    <col min="4107" max="4351" width="9.140625" style="13"/>
    <col min="4352" max="4352" width="22.7109375" style="13" customWidth="1"/>
    <col min="4353" max="4353" width="11.28515625" style="13" customWidth="1"/>
    <col min="4354" max="4361" width="8.7109375" style="13" customWidth="1"/>
    <col min="4362" max="4362" width="22.7109375" style="13" customWidth="1"/>
    <col min="4363" max="4607" width="9.140625" style="13"/>
    <col min="4608" max="4608" width="22.7109375" style="13" customWidth="1"/>
    <col min="4609" max="4609" width="11.28515625" style="13" customWidth="1"/>
    <col min="4610" max="4617" width="8.7109375" style="13" customWidth="1"/>
    <col min="4618" max="4618" width="22.7109375" style="13" customWidth="1"/>
    <col min="4619" max="4863" width="9.140625" style="13"/>
    <col min="4864" max="4864" width="22.7109375" style="13" customWidth="1"/>
    <col min="4865" max="4865" width="11.28515625" style="13" customWidth="1"/>
    <col min="4866" max="4873" width="8.7109375" style="13" customWidth="1"/>
    <col min="4874" max="4874" width="22.7109375" style="13" customWidth="1"/>
    <col min="4875" max="5119" width="9.140625" style="13"/>
    <col min="5120" max="5120" width="22.7109375" style="13" customWidth="1"/>
    <col min="5121" max="5121" width="11.28515625" style="13" customWidth="1"/>
    <col min="5122" max="5129" width="8.7109375" style="13" customWidth="1"/>
    <col min="5130" max="5130" width="22.7109375" style="13" customWidth="1"/>
    <col min="5131" max="5375" width="9.140625" style="13"/>
    <col min="5376" max="5376" width="22.7109375" style="13" customWidth="1"/>
    <col min="5377" max="5377" width="11.28515625" style="13" customWidth="1"/>
    <col min="5378" max="5385" width="8.7109375" style="13" customWidth="1"/>
    <col min="5386" max="5386" width="22.7109375" style="13" customWidth="1"/>
    <col min="5387" max="5631" width="9.140625" style="13"/>
    <col min="5632" max="5632" width="22.7109375" style="13" customWidth="1"/>
    <col min="5633" max="5633" width="11.28515625" style="13" customWidth="1"/>
    <col min="5634" max="5641" width="8.7109375" style="13" customWidth="1"/>
    <col min="5642" max="5642" width="22.7109375" style="13" customWidth="1"/>
    <col min="5643" max="5887" width="9.140625" style="13"/>
    <col min="5888" max="5888" width="22.7109375" style="13" customWidth="1"/>
    <col min="5889" max="5889" width="11.28515625" style="13" customWidth="1"/>
    <col min="5890" max="5897" width="8.7109375" style="13" customWidth="1"/>
    <col min="5898" max="5898" width="22.7109375" style="13" customWidth="1"/>
    <col min="5899" max="6143" width="9.140625" style="13"/>
    <col min="6144" max="6144" width="22.7109375" style="13" customWidth="1"/>
    <col min="6145" max="6145" width="11.28515625" style="13" customWidth="1"/>
    <col min="6146" max="6153" width="8.7109375" style="13" customWidth="1"/>
    <col min="6154" max="6154" width="22.7109375" style="13" customWidth="1"/>
    <col min="6155" max="6399" width="9.140625" style="13"/>
    <col min="6400" max="6400" width="22.7109375" style="13" customWidth="1"/>
    <col min="6401" max="6401" width="11.28515625" style="13" customWidth="1"/>
    <col min="6402" max="6409" width="8.7109375" style="13" customWidth="1"/>
    <col min="6410" max="6410" width="22.7109375" style="13" customWidth="1"/>
    <col min="6411" max="6655" width="9.140625" style="13"/>
    <col min="6656" max="6656" width="22.7109375" style="13" customWidth="1"/>
    <col min="6657" max="6657" width="11.28515625" style="13" customWidth="1"/>
    <col min="6658" max="6665" width="8.7109375" style="13" customWidth="1"/>
    <col min="6666" max="6666" width="22.7109375" style="13" customWidth="1"/>
    <col min="6667" max="6911" width="9.140625" style="13"/>
    <col min="6912" max="6912" width="22.7109375" style="13" customWidth="1"/>
    <col min="6913" max="6913" width="11.28515625" style="13" customWidth="1"/>
    <col min="6914" max="6921" width="8.7109375" style="13" customWidth="1"/>
    <col min="6922" max="6922" width="22.7109375" style="13" customWidth="1"/>
    <col min="6923" max="7167" width="9.140625" style="13"/>
    <col min="7168" max="7168" width="22.7109375" style="13" customWidth="1"/>
    <col min="7169" max="7169" width="11.28515625" style="13" customWidth="1"/>
    <col min="7170" max="7177" width="8.7109375" style="13" customWidth="1"/>
    <col min="7178" max="7178" width="22.7109375" style="13" customWidth="1"/>
    <col min="7179" max="7423" width="9.140625" style="13"/>
    <col min="7424" max="7424" width="22.7109375" style="13" customWidth="1"/>
    <col min="7425" max="7425" width="11.28515625" style="13" customWidth="1"/>
    <col min="7426" max="7433" width="8.7109375" style="13" customWidth="1"/>
    <col min="7434" max="7434" width="22.7109375" style="13" customWidth="1"/>
    <col min="7435" max="7679" width="9.140625" style="13"/>
    <col min="7680" max="7680" width="22.7109375" style="13" customWidth="1"/>
    <col min="7681" max="7681" width="11.28515625" style="13" customWidth="1"/>
    <col min="7682" max="7689" width="8.7109375" style="13" customWidth="1"/>
    <col min="7690" max="7690" width="22.7109375" style="13" customWidth="1"/>
    <col min="7691" max="7935" width="9.140625" style="13"/>
    <col min="7936" max="7936" width="22.7109375" style="13" customWidth="1"/>
    <col min="7937" max="7937" width="11.28515625" style="13" customWidth="1"/>
    <col min="7938" max="7945" width="8.7109375" style="13" customWidth="1"/>
    <col min="7946" max="7946" width="22.7109375" style="13" customWidth="1"/>
    <col min="7947" max="8191" width="9.140625" style="13"/>
    <col min="8192" max="8192" width="22.7109375" style="13" customWidth="1"/>
    <col min="8193" max="8193" width="11.28515625" style="13" customWidth="1"/>
    <col min="8194" max="8201" width="8.7109375" style="13" customWidth="1"/>
    <col min="8202" max="8202" width="22.7109375" style="13" customWidth="1"/>
    <col min="8203" max="8447" width="9.140625" style="13"/>
    <col min="8448" max="8448" width="22.7109375" style="13" customWidth="1"/>
    <col min="8449" max="8449" width="11.28515625" style="13" customWidth="1"/>
    <col min="8450" max="8457" width="8.7109375" style="13" customWidth="1"/>
    <col min="8458" max="8458" width="22.7109375" style="13" customWidth="1"/>
    <col min="8459" max="8703" width="9.140625" style="13"/>
    <col min="8704" max="8704" width="22.7109375" style="13" customWidth="1"/>
    <col min="8705" max="8705" width="11.28515625" style="13" customWidth="1"/>
    <col min="8706" max="8713" width="8.7109375" style="13" customWidth="1"/>
    <col min="8714" max="8714" width="22.7109375" style="13" customWidth="1"/>
    <col min="8715" max="8959" width="9.140625" style="13"/>
    <col min="8960" max="8960" width="22.7109375" style="13" customWidth="1"/>
    <col min="8961" max="8961" width="11.28515625" style="13" customWidth="1"/>
    <col min="8962" max="8969" width="8.7109375" style="13" customWidth="1"/>
    <col min="8970" max="8970" width="22.7109375" style="13" customWidth="1"/>
    <col min="8971" max="9215" width="9.140625" style="13"/>
    <col min="9216" max="9216" width="22.7109375" style="13" customWidth="1"/>
    <col min="9217" max="9217" width="11.28515625" style="13" customWidth="1"/>
    <col min="9218" max="9225" width="8.7109375" style="13" customWidth="1"/>
    <col min="9226" max="9226" width="22.7109375" style="13" customWidth="1"/>
    <col min="9227" max="9471" width="9.140625" style="13"/>
    <col min="9472" max="9472" width="22.7109375" style="13" customWidth="1"/>
    <col min="9473" max="9473" width="11.28515625" style="13" customWidth="1"/>
    <col min="9474" max="9481" width="8.7109375" style="13" customWidth="1"/>
    <col min="9482" max="9482" width="22.7109375" style="13" customWidth="1"/>
    <col min="9483" max="9727" width="9.140625" style="13"/>
    <col min="9728" max="9728" width="22.7109375" style="13" customWidth="1"/>
    <col min="9729" max="9729" width="11.28515625" style="13" customWidth="1"/>
    <col min="9730" max="9737" width="8.7109375" style="13" customWidth="1"/>
    <col min="9738" max="9738" width="22.7109375" style="13" customWidth="1"/>
    <col min="9739" max="9983" width="9.140625" style="13"/>
    <col min="9984" max="9984" width="22.7109375" style="13" customWidth="1"/>
    <col min="9985" max="9985" width="11.28515625" style="13" customWidth="1"/>
    <col min="9986" max="9993" width="8.7109375" style="13" customWidth="1"/>
    <col min="9994" max="9994" width="22.7109375" style="13" customWidth="1"/>
    <col min="9995" max="10239" width="9.140625" style="13"/>
    <col min="10240" max="10240" width="22.7109375" style="13" customWidth="1"/>
    <col min="10241" max="10241" width="11.28515625" style="13" customWidth="1"/>
    <col min="10242" max="10249" width="8.7109375" style="13" customWidth="1"/>
    <col min="10250" max="10250" width="22.7109375" style="13" customWidth="1"/>
    <col min="10251" max="10495" width="9.140625" style="13"/>
    <col min="10496" max="10496" width="22.7109375" style="13" customWidth="1"/>
    <col min="10497" max="10497" width="11.28515625" style="13" customWidth="1"/>
    <col min="10498" max="10505" width="8.7109375" style="13" customWidth="1"/>
    <col min="10506" max="10506" width="22.7109375" style="13" customWidth="1"/>
    <col min="10507" max="10751" width="9.140625" style="13"/>
    <col min="10752" max="10752" width="22.7109375" style="13" customWidth="1"/>
    <col min="10753" max="10753" width="11.28515625" style="13" customWidth="1"/>
    <col min="10754" max="10761" width="8.7109375" style="13" customWidth="1"/>
    <col min="10762" max="10762" width="22.7109375" style="13" customWidth="1"/>
    <col min="10763" max="11007" width="9.140625" style="13"/>
    <col min="11008" max="11008" width="22.7109375" style="13" customWidth="1"/>
    <col min="11009" max="11009" width="11.28515625" style="13" customWidth="1"/>
    <col min="11010" max="11017" width="8.7109375" style="13" customWidth="1"/>
    <col min="11018" max="11018" width="22.7109375" style="13" customWidth="1"/>
    <col min="11019" max="11263" width="9.140625" style="13"/>
    <col min="11264" max="11264" width="22.7109375" style="13" customWidth="1"/>
    <col min="11265" max="11265" width="11.28515625" style="13" customWidth="1"/>
    <col min="11266" max="11273" width="8.7109375" style="13" customWidth="1"/>
    <col min="11274" max="11274" width="22.7109375" style="13" customWidth="1"/>
    <col min="11275" max="11519" width="9.140625" style="13"/>
    <col min="11520" max="11520" width="22.7109375" style="13" customWidth="1"/>
    <col min="11521" max="11521" width="11.28515625" style="13" customWidth="1"/>
    <col min="11522" max="11529" width="8.7109375" style="13" customWidth="1"/>
    <col min="11530" max="11530" width="22.7109375" style="13" customWidth="1"/>
    <col min="11531" max="11775" width="9.140625" style="13"/>
    <col min="11776" max="11776" width="22.7109375" style="13" customWidth="1"/>
    <col min="11777" max="11777" width="11.28515625" style="13" customWidth="1"/>
    <col min="11778" max="11785" width="8.7109375" style="13" customWidth="1"/>
    <col min="11786" max="11786" width="22.7109375" style="13" customWidth="1"/>
    <col min="11787" max="12031" width="9.140625" style="13"/>
    <col min="12032" max="12032" width="22.7109375" style="13" customWidth="1"/>
    <col min="12033" max="12033" width="11.28515625" style="13" customWidth="1"/>
    <col min="12034" max="12041" width="8.7109375" style="13" customWidth="1"/>
    <col min="12042" max="12042" width="22.7109375" style="13" customWidth="1"/>
    <col min="12043" max="12287" width="9.140625" style="13"/>
    <col min="12288" max="12288" width="22.7109375" style="13" customWidth="1"/>
    <col min="12289" max="12289" width="11.28515625" style="13" customWidth="1"/>
    <col min="12290" max="12297" width="8.7109375" style="13" customWidth="1"/>
    <col min="12298" max="12298" width="22.7109375" style="13" customWidth="1"/>
    <col min="12299" max="12543" width="9.140625" style="13"/>
    <col min="12544" max="12544" width="22.7109375" style="13" customWidth="1"/>
    <col min="12545" max="12545" width="11.28515625" style="13" customWidth="1"/>
    <col min="12546" max="12553" width="8.7109375" style="13" customWidth="1"/>
    <col min="12554" max="12554" width="22.7109375" style="13" customWidth="1"/>
    <col min="12555" max="12799" width="9.140625" style="13"/>
    <col min="12800" max="12800" width="22.7109375" style="13" customWidth="1"/>
    <col min="12801" max="12801" width="11.28515625" style="13" customWidth="1"/>
    <col min="12802" max="12809" width="8.7109375" style="13" customWidth="1"/>
    <col min="12810" max="12810" width="22.7109375" style="13" customWidth="1"/>
    <col min="12811" max="13055" width="9.140625" style="13"/>
    <col min="13056" max="13056" width="22.7109375" style="13" customWidth="1"/>
    <col min="13057" max="13057" width="11.28515625" style="13" customWidth="1"/>
    <col min="13058" max="13065" width="8.7109375" style="13" customWidth="1"/>
    <col min="13066" max="13066" width="22.7109375" style="13" customWidth="1"/>
    <col min="13067" max="13311" width="9.140625" style="13"/>
    <col min="13312" max="13312" width="22.7109375" style="13" customWidth="1"/>
    <col min="13313" max="13313" width="11.28515625" style="13" customWidth="1"/>
    <col min="13314" max="13321" width="8.7109375" style="13" customWidth="1"/>
    <col min="13322" max="13322" width="22.7109375" style="13" customWidth="1"/>
    <col min="13323" max="13567" width="9.140625" style="13"/>
    <col min="13568" max="13568" width="22.7109375" style="13" customWidth="1"/>
    <col min="13569" max="13569" width="11.28515625" style="13" customWidth="1"/>
    <col min="13570" max="13577" width="8.7109375" style="13" customWidth="1"/>
    <col min="13578" max="13578" width="22.7109375" style="13" customWidth="1"/>
    <col min="13579" max="13823" width="9.140625" style="13"/>
    <col min="13824" max="13824" width="22.7109375" style="13" customWidth="1"/>
    <col min="13825" max="13825" width="11.28515625" style="13" customWidth="1"/>
    <col min="13826" max="13833" width="8.7109375" style="13" customWidth="1"/>
    <col min="13834" max="13834" width="22.7109375" style="13" customWidth="1"/>
    <col min="13835" max="14079" width="9.140625" style="13"/>
    <col min="14080" max="14080" width="22.7109375" style="13" customWidth="1"/>
    <col min="14081" max="14081" width="11.28515625" style="13" customWidth="1"/>
    <col min="14082" max="14089" width="8.7109375" style="13" customWidth="1"/>
    <col min="14090" max="14090" width="22.7109375" style="13" customWidth="1"/>
    <col min="14091" max="14335" width="9.140625" style="13"/>
    <col min="14336" max="14336" width="22.7109375" style="13" customWidth="1"/>
    <col min="14337" max="14337" width="11.28515625" style="13" customWidth="1"/>
    <col min="14338" max="14345" width="8.7109375" style="13" customWidth="1"/>
    <col min="14346" max="14346" width="22.7109375" style="13" customWidth="1"/>
    <col min="14347" max="14591" width="9.140625" style="13"/>
    <col min="14592" max="14592" width="22.7109375" style="13" customWidth="1"/>
    <col min="14593" max="14593" width="11.28515625" style="13" customWidth="1"/>
    <col min="14594" max="14601" width="8.7109375" style="13" customWidth="1"/>
    <col min="14602" max="14602" width="22.7109375" style="13" customWidth="1"/>
    <col min="14603" max="14847" width="9.140625" style="13"/>
    <col min="14848" max="14848" width="22.7109375" style="13" customWidth="1"/>
    <col min="14849" max="14849" width="11.28515625" style="13" customWidth="1"/>
    <col min="14850" max="14857" width="8.7109375" style="13" customWidth="1"/>
    <col min="14858" max="14858" width="22.7109375" style="13" customWidth="1"/>
    <col min="14859" max="15103" width="9.140625" style="13"/>
    <col min="15104" max="15104" width="22.7109375" style="13" customWidth="1"/>
    <col min="15105" max="15105" width="11.28515625" style="13" customWidth="1"/>
    <col min="15106" max="15113" width="8.7109375" style="13" customWidth="1"/>
    <col min="15114" max="15114" width="22.7109375" style="13" customWidth="1"/>
    <col min="15115" max="15359" width="9.140625" style="13"/>
    <col min="15360" max="15360" width="22.7109375" style="13" customWidth="1"/>
    <col min="15361" max="15361" width="11.28515625" style="13" customWidth="1"/>
    <col min="15362" max="15369" width="8.7109375" style="13" customWidth="1"/>
    <col min="15370" max="15370" width="22.7109375" style="13" customWidth="1"/>
    <col min="15371" max="15615" width="9.140625" style="13"/>
    <col min="15616" max="15616" width="22.7109375" style="13" customWidth="1"/>
    <col min="15617" max="15617" width="11.28515625" style="13" customWidth="1"/>
    <col min="15618" max="15625" width="8.7109375" style="13" customWidth="1"/>
    <col min="15626" max="15626" width="22.7109375" style="13" customWidth="1"/>
    <col min="15627" max="15871" width="9.140625" style="13"/>
    <col min="15872" max="15872" width="22.7109375" style="13" customWidth="1"/>
    <col min="15873" max="15873" width="11.28515625" style="13" customWidth="1"/>
    <col min="15874" max="15881" width="8.7109375" style="13" customWidth="1"/>
    <col min="15882" max="15882" width="22.7109375" style="13" customWidth="1"/>
    <col min="15883" max="16127" width="9.140625" style="13"/>
    <col min="16128" max="16128" width="22.7109375" style="13" customWidth="1"/>
    <col min="16129" max="16129" width="11.28515625" style="13" customWidth="1"/>
    <col min="16130" max="16137" width="8.7109375" style="13" customWidth="1"/>
    <col min="16138" max="16138" width="22.7109375" style="13" customWidth="1"/>
    <col min="16139" max="16384" width="9.140625" style="13"/>
  </cols>
  <sheetData>
    <row r="1" spans="1:11" s="1" customFormat="1" ht="21.95" customHeight="1" x14ac:dyDescent="0.2">
      <c r="A1" s="722" t="s">
        <v>338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</row>
    <row r="2" spans="1:11" s="1" customFormat="1" ht="21.95" customHeight="1" x14ac:dyDescent="0.2">
      <c r="A2" s="723" t="s">
        <v>339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</row>
    <row r="3" spans="1:11" s="1" customFormat="1" ht="21.95" customHeight="1" x14ac:dyDescent="0.2">
      <c r="A3" s="675">
        <v>2012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</row>
    <row r="4" spans="1:11" s="1" customFormat="1" ht="21.75" customHeight="1" x14ac:dyDescent="0.2">
      <c r="A4" s="482" t="s">
        <v>631</v>
      </c>
      <c r="B4" s="483"/>
      <c r="C4" s="483"/>
      <c r="D4" s="483"/>
      <c r="E4" s="483"/>
      <c r="F4" s="483"/>
      <c r="G4" s="483"/>
      <c r="H4" s="483"/>
      <c r="I4" s="483"/>
      <c r="J4" s="483"/>
      <c r="K4" s="538" t="s">
        <v>93</v>
      </c>
    </row>
    <row r="5" spans="1:11" s="1" customFormat="1" ht="24.75" customHeight="1" thickBot="1" x14ac:dyDescent="0.25">
      <c r="A5" s="724" t="s">
        <v>186</v>
      </c>
      <c r="B5" s="668" t="s">
        <v>275</v>
      </c>
      <c r="C5" s="668"/>
      <c r="D5" s="668"/>
      <c r="E5" s="669" t="s">
        <v>226</v>
      </c>
      <c r="F5" s="669"/>
      <c r="G5" s="669"/>
      <c r="H5" s="669" t="s">
        <v>225</v>
      </c>
      <c r="I5" s="669"/>
      <c r="J5" s="669"/>
      <c r="K5" s="726" t="s">
        <v>29</v>
      </c>
    </row>
    <row r="6" spans="1:11" s="1" customFormat="1" ht="30" customHeight="1" thickTop="1" x14ac:dyDescent="0.2">
      <c r="A6" s="725"/>
      <c r="B6" s="104" t="s">
        <v>273</v>
      </c>
      <c r="C6" s="97" t="s">
        <v>214</v>
      </c>
      <c r="D6" s="97" t="s">
        <v>215</v>
      </c>
      <c r="E6" s="104" t="s">
        <v>273</v>
      </c>
      <c r="F6" s="97" t="s">
        <v>214</v>
      </c>
      <c r="G6" s="97" t="s">
        <v>215</v>
      </c>
      <c r="H6" s="104" t="s">
        <v>273</v>
      </c>
      <c r="I6" s="97" t="s">
        <v>214</v>
      </c>
      <c r="J6" s="97" t="s">
        <v>215</v>
      </c>
      <c r="K6" s="727"/>
    </row>
    <row r="7" spans="1:11" s="29" customFormat="1" ht="21.95" customHeight="1" thickBot="1" x14ac:dyDescent="0.25">
      <c r="A7" s="169" t="s">
        <v>30</v>
      </c>
      <c r="B7" s="135">
        <f>D7+C7</f>
        <v>155</v>
      </c>
      <c r="C7" s="135">
        <f>I7+F7</f>
        <v>54</v>
      </c>
      <c r="D7" s="135">
        <f>J7+G7</f>
        <v>101</v>
      </c>
      <c r="E7" s="135">
        <f>G7+F7</f>
        <v>95</v>
      </c>
      <c r="F7" s="136">
        <v>26</v>
      </c>
      <c r="G7" s="136">
        <v>69</v>
      </c>
      <c r="H7" s="135">
        <f>J7+I7</f>
        <v>60</v>
      </c>
      <c r="I7" s="136">
        <v>28</v>
      </c>
      <c r="J7" s="136">
        <v>32</v>
      </c>
      <c r="K7" s="110" t="s">
        <v>31</v>
      </c>
    </row>
    <row r="8" spans="1:11" s="29" customFormat="1" ht="21.95" customHeight="1" thickTop="1" thickBot="1" x14ac:dyDescent="0.25">
      <c r="A8" s="167" t="s">
        <v>32</v>
      </c>
      <c r="B8" s="279">
        <f t="shared" ref="B8:B18" si="0">D8+C8</f>
        <v>184</v>
      </c>
      <c r="C8" s="279">
        <f t="shared" ref="C8:C18" si="1">I8+F8</f>
        <v>44</v>
      </c>
      <c r="D8" s="279">
        <f t="shared" ref="D8:D18" si="2">J8+G8</f>
        <v>140</v>
      </c>
      <c r="E8" s="279">
        <f t="shared" ref="E8:E18" si="3">G8+F8</f>
        <v>127</v>
      </c>
      <c r="F8" s="134">
        <v>18</v>
      </c>
      <c r="G8" s="134">
        <v>109</v>
      </c>
      <c r="H8" s="279">
        <f t="shared" ref="H8:H18" si="4">J8+I8</f>
        <v>57</v>
      </c>
      <c r="I8" s="134">
        <v>26</v>
      </c>
      <c r="J8" s="134">
        <v>31</v>
      </c>
      <c r="K8" s="111" t="s">
        <v>33</v>
      </c>
    </row>
    <row r="9" spans="1:11" s="29" customFormat="1" ht="21.95" customHeight="1" thickTop="1" thickBot="1" x14ac:dyDescent="0.25">
      <c r="A9" s="169" t="s">
        <v>34</v>
      </c>
      <c r="B9" s="135">
        <f t="shared" si="0"/>
        <v>143</v>
      </c>
      <c r="C9" s="135">
        <f t="shared" si="1"/>
        <v>40</v>
      </c>
      <c r="D9" s="135">
        <f t="shared" si="2"/>
        <v>103</v>
      </c>
      <c r="E9" s="135">
        <f t="shared" si="3"/>
        <v>94</v>
      </c>
      <c r="F9" s="136">
        <v>16</v>
      </c>
      <c r="G9" s="136">
        <v>78</v>
      </c>
      <c r="H9" s="135">
        <f t="shared" si="4"/>
        <v>49</v>
      </c>
      <c r="I9" s="136">
        <v>24</v>
      </c>
      <c r="J9" s="136">
        <v>25</v>
      </c>
      <c r="K9" s="110" t="s">
        <v>35</v>
      </c>
    </row>
    <row r="10" spans="1:11" s="29" customFormat="1" ht="21.95" customHeight="1" thickTop="1" thickBot="1" x14ac:dyDescent="0.25">
      <c r="A10" s="167" t="s">
        <v>36</v>
      </c>
      <c r="B10" s="279">
        <f t="shared" si="0"/>
        <v>165</v>
      </c>
      <c r="C10" s="279">
        <f t="shared" si="1"/>
        <v>35</v>
      </c>
      <c r="D10" s="279">
        <f t="shared" si="2"/>
        <v>130</v>
      </c>
      <c r="E10" s="279">
        <f t="shared" si="3"/>
        <v>110</v>
      </c>
      <c r="F10" s="134">
        <v>19</v>
      </c>
      <c r="G10" s="134">
        <v>91</v>
      </c>
      <c r="H10" s="279">
        <f t="shared" si="4"/>
        <v>55</v>
      </c>
      <c r="I10" s="134">
        <v>16</v>
      </c>
      <c r="J10" s="134">
        <v>39</v>
      </c>
      <c r="K10" s="111" t="s">
        <v>37</v>
      </c>
    </row>
    <row r="11" spans="1:11" s="29" customFormat="1" ht="21.95" customHeight="1" thickTop="1" thickBot="1" x14ac:dyDescent="0.25">
      <c r="A11" s="169" t="s">
        <v>38</v>
      </c>
      <c r="B11" s="135">
        <f t="shared" si="0"/>
        <v>196</v>
      </c>
      <c r="C11" s="135">
        <f t="shared" si="1"/>
        <v>52</v>
      </c>
      <c r="D11" s="135">
        <f t="shared" si="2"/>
        <v>144</v>
      </c>
      <c r="E11" s="135">
        <f t="shared" si="3"/>
        <v>138</v>
      </c>
      <c r="F11" s="136">
        <v>28</v>
      </c>
      <c r="G11" s="136">
        <v>110</v>
      </c>
      <c r="H11" s="135">
        <f t="shared" si="4"/>
        <v>58</v>
      </c>
      <c r="I11" s="136">
        <v>24</v>
      </c>
      <c r="J11" s="136">
        <v>34</v>
      </c>
      <c r="K11" s="110" t="s">
        <v>39</v>
      </c>
    </row>
    <row r="12" spans="1:11" s="29" customFormat="1" ht="21.95" customHeight="1" thickTop="1" thickBot="1" x14ac:dyDescent="0.25">
      <c r="A12" s="167" t="s">
        <v>40</v>
      </c>
      <c r="B12" s="279">
        <f t="shared" si="0"/>
        <v>171</v>
      </c>
      <c r="C12" s="279">
        <f t="shared" si="1"/>
        <v>52</v>
      </c>
      <c r="D12" s="279">
        <f t="shared" si="2"/>
        <v>119</v>
      </c>
      <c r="E12" s="279">
        <f t="shared" si="3"/>
        <v>112</v>
      </c>
      <c r="F12" s="134">
        <v>22</v>
      </c>
      <c r="G12" s="134">
        <v>90</v>
      </c>
      <c r="H12" s="279">
        <f t="shared" si="4"/>
        <v>59</v>
      </c>
      <c r="I12" s="134">
        <v>30</v>
      </c>
      <c r="J12" s="134">
        <v>29</v>
      </c>
      <c r="K12" s="111" t="s">
        <v>41</v>
      </c>
    </row>
    <row r="13" spans="1:11" s="29" customFormat="1" ht="21.95" customHeight="1" thickTop="1" thickBot="1" x14ac:dyDescent="0.25">
      <c r="A13" s="169" t="s">
        <v>42</v>
      </c>
      <c r="B13" s="135">
        <f t="shared" si="0"/>
        <v>149</v>
      </c>
      <c r="C13" s="135">
        <f t="shared" si="1"/>
        <v>42</v>
      </c>
      <c r="D13" s="135">
        <f t="shared" si="2"/>
        <v>107</v>
      </c>
      <c r="E13" s="135">
        <f t="shared" si="3"/>
        <v>103</v>
      </c>
      <c r="F13" s="136">
        <v>23</v>
      </c>
      <c r="G13" s="136">
        <v>80</v>
      </c>
      <c r="H13" s="135">
        <f t="shared" si="4"/>
        <v>46</v>
      </c>
      <c r="I13" s="136">
        <v>19</v>
      </c>
      <c r="J13" s="136">
        <v>27</v>
      </c>
      <c r="K13" s="110" t="s">
        <v>43</v>
      </c>
    </row>
    <row r="14" spans="1:11" s="29" customFormat="1" ht="21.95" customHeight="1" thickTop="1" thickBot="1" x14ac:dyDescent="0.25">
      <c r="A14" s="167" t="s">
        <v>44</v>
      </c>
      <c r="B14" s="279">
        <f t="shared" si="0"/>
        <v>167</v>
      </c>
      <c r="C14" s="279">
        <f t="shared" si="1"/>
        <v>46</v>
      </c>
      <c r="D14" s="279">
        <f t="shared" si="2"/>
        <v>121</v>
      </c>
      <c r="E14" s="279">
        <f t="shared" si="3"/>
        <v>111</v>
      </c>
      <c r="F14" s="134">
        <v>24</v>
      </c>
      <c r="G14" s="134">
        <v>87</v>
      </c>
      <c r="H14" s="279">
        <f t="shared" si="4"/>
        <v>56</v>
      </c>
      <c r="I14" s="134">
        <v>22</v>
      </c>
      <c r="J14" s="134">
        <v>34</v>
      </c>
      <c r="K14" s="111" t="s">
        <v>45</v>
      </c>
    </row>
    <row r="15" spans="1:11" s="29" customFormat="1" ht="21.95" customHeight="1" thickTop="1" thickBot="1" x14ac:dyDescent="0.25">
      <c r="A15" s="169" t="s">
        <v>46</v>
      </c>
      <c r="B15" s="135">
        <f t="shared" si="0"/>
        <v>181</v>
      </c>
      <c r="C15" s="135">
        <f t="shared" si="1"/>
        <v>43</v>
      </c>
      <c r="D15" s="135">
        <f t="shared" si="2"/>
        <v>138</v>
      </c>
      <c r="E15" s="135">
        <f t="shared" si="3"/>
        <v>129</v>
      </c>
      <c r="F15" s="136">
        <v>23</v>
      </c>
      <c r="G15" s="136">
        <v>106</v>
      </c>
      <c r="H15" s="135">
        <f t="shared" si="4"/>
        <v>52</v>
      </c>
      <c r="I15" s="136">
        <v>20</v>
      </c>
      <c r="J15" s="136">
        <v>32</v>
      </c>
      <c r="K15" s="110" t="s">
        <v>47</v>
      </c>
    </row>
    <row r="16" spans="1:11" s="29" customFormat="1" ht="21.95" customHeight="1" thickTop="1" thickBot="1" x14ac:dyDescent="0.25">
      <c r="A16" s="167" t="s">
        <v>48</v>
      </c>
      <c r="B16" s="279">
        <f t="shared" si="0"/>
        <v>171</v>
      </c>
      <c r="C16" s="279">
        <f t="shared" si="1"/>
        <v>43</v>
      </c>
      <c r="D16" s="279">
        <f t="shared" si="2"/>
        <v>128</v>
      </c>
      <c r="E16" s="279">
        <f t="shared" si="3"/>
        <v>120</v>
      </c>
      <c r="F16" s="134">
        <v>22</v>
      </c>
      <c r="G16" s="134">
        <v>98</v>
      </c>
      <c r="H16" s="279">
        <f t="shared" si="4"/>
        <v>51</v>
      </c>
      <c r="I16" s="134">
        <v>21</v>
      </c>
      <c r="J16" s="134">
        <v>30</v>
      </c>
      <c r="K16" s="111" t="s">
        <v>49</v>
      </c>
    </row>
    <row r="17" spans="1:11" s="29" customFormat="1" ht="21.95" customHeight="1" thickTop="1" thickBot="1" x14ac:dyDescent="0.25">
      <c r="A17" s="169" t="s">
        <v>50</v>
      </c>
      <c r="B17" s="135">
        <f t="shared" si="0"/>
        <v>191</v>
      </c>
      <c r="C17" s="135">
        <f t="shared" si="1"/>
        <v>66</v>
      </c>
      <c r="D17" s="135">
        <f t="shared" si="2"/>
        <v>125</v>
      </c>
      <c r="E17" s="135">
        <f t="shared" si="3"/>
        <v>126</v>
      </c>
      <c r="F17" s="286">
        <v>35</v>
      </c>
      <c r="G17" s="136">
        <v>91</v>
      </c>
      <c r="H17" s="135">
        <f t="shared" si="4"/>
        <v>65</v>
      </c>
      <c r="I17" s="136">
        <v>31</v>
      </c>
      <c r="J17" s="136">
        <v>34</v>
      </c>
      <c r="K17" s="110" t="s">
        <v>51</v>
      </c>
    </row>
    <row r="18" spans="1:11" s="29" customFormat="1" ht="21.95" customHeight="1" thickTop="1" x14ac:dyDescent="0.2">
      <c r="A18" s="168" t="s">
        <v>52</v>
      </c>
      <c r="B18" s="283">
        <f t="shared" si="0"/>
        <v>158</v>
      </c>
      <c r="C18" s="283">
        <f t="shared" si="1"/>
        <v>44</v>
      </c>
      <c r="D18" s="283">
        <f t="shared" si="2"/>
        <v>114</v>
      </c>
      <c r="E18" s="283">
        <f t="shared" si="3"/>
        <v>107</v>
      </c>
      <c r="F18" s="284">
        <v>21</v>
      </c>
      <c r="G18" s="284">
        <v>86</v>
      </c>
      <c r="H18" s="283">
        <f t="shared" si="4"/>
        <v>51</v>
      </c>
      <c r="I18" s="284">
        <v>23</v>
      </c>
      <c r="J18" s="284">
        <v>28</v>
      </c>
      <c r="K18" s="285" t="s">
        <v>53</v>
      </c>
    </row>
    <row r="19" spans="1:11" s="29" customFormat="1" ht="30" customHeight="1" x14ac:dyDescent="0.2">
      <c r="A19" s="280" t="s">
        <v>26</v>
      </c>
      <c r="B19" s="281">
        <f t="shared" ref="B19:J19" si="5">SUM(B7:B18)</f>
        <v>2031</v>
      </c>
      <c r="C19" s="281">
        <f t="shared" si="5"/>
        <v>561</v>
      </c>
      <c r="D19" s="281">
        <f t="shared" si="5"/>
        <v>1470</v>
      </c>
      <c r="E19" s="281">
        <f t="shared" si="5"/>
        <v>1372</v>
      </c>
      <c r="F19" s="281">
        <f t="shared" si="5"/>
        <v>277</v>
      </c>
      <c r="G19" s="281">
        <f t="shared" si="5"/>
        <v>1095</v>
      </c>
      <c r="H19" s="281">
        <f t="shared" si="5"/>
        <v>659</v>
      </c>
      <c r="I19" s="281">
        <f t="shared" si="5"/>
        <v>284</v>
      </c>
      <c r="J19" s="281">
        <f t="shared" si="5"/>
        <v>375</v>
      </c>
      <c r="K19" s="282" t="s">
        <v>27</v>
      </c>
    </row>
    <row r="23" spans="1:11" ht="47.25" x14ac:dyDescent="0.2">
      <c r="A23" s="22" t="s">
        <v>171</v>
      </c>
      <c r="B23" s="32" t="s">
        <v>172</v>
      </c>
      <c r="C23" s="23" t="s">
        <v>173</v>
      </c>
    </row>
    <row r="24" spans="1:11" ht="30" x14ac:dyDescent="0.2">
      <c r="A24" s="21" t="s">
        <v>174</v>
      </c>
      <c r="B24" s="602">
        <f>'D-2'!D7</f>
        <v>101</v>
      </c>
      <c r="C24" s="603">
        <f>'D-2'!C7</f>
        <v>54</v>
      </c>
    </row>
    <row r="25" spans="1:11" ht="30" x14ac:dyDescent="0.2">
      <c r="A25" s="21" t="s">
        <v>175</v>
      </c>
      <c r="B25" s="602">
        <f>'D-2'!D8</f>
        <v>140</v>
      </c>
      <c r="C25" s="603">
        <f>'D-2'!C8</f>
        <v>44</v>
      </c>
    </row>
    <row r="26" spans="1:11" ht="30" x14ac:dyDescent="0.2">
      <c r="A26" s="21" t="s">
        <v>176</v>
      </c>
      <c r="B26" s="602">
        <f>'D-2'!D9</f>
        <v>103</v>
      </c>
      <c r="C26" s="603">
        <f>'D-2'!C9</f>
        <v>40</v>
      </c>
    </row>
    <row r="27" spans="1:11" ht="30" x14ac:dyDescent="0.2">
      <c r="A27" s="21" t="s">
        <v>177</v>
      </c>
      <c r="B27" s="602">
        <f>'D-2'!D10</f>
        <v>130</v>
      </c>
      <c r="C27" s="603">
        <f>'D-2'!C10</f>
        <v>35</v>
      </c>
    </row>
    <row r="28" spans="1:11" ht="30" x14ac:dyDescent="0.2">
      <c r="A28" s="21" t="s">
        <v>178</v>
      </c>
      <c r="B28" s="602">
        <f>'D-2'!D11</f>
        <v>144</v>
      </c>
      <c r="C28" s="603">
        <f>'D-2'!C11</f>
        <v>52</v>
      </c>
    </row>
    <row r="29" spans="1:11" ht="30" x14ac:dyDescent="0.2">
      <c r="A29" s="21" t="s">
        <v>179</v>
      </c>
      <c r="B29" s="602">
        <f>'D-2'!D12</f>
        <v>119</v>
      </c>
      <c r="C29" s="603">
        <f>'D-2'!C12</f>
        <v>52</v>
      </c>
    </row>
    <row r="30" spans="1:11" ht="30" x14ac:dyDescent="0.2">
      <c r="A30" s="21" t="s">
        <v>180</v>
      </c>
      <c r="B30" s="602">
        <f>'D-2'!D13</f>
        <v>107</v>
      </c>
      <c r="C30" s="603">
        <f>'D-2'!C13</f>
        <v>42</v>
      </c>
    </row>
    <row r="31" spans="1:11" ht="30" x14ac:dyDescent="0.2">
      <c r="A31" s="21" t="s">
        <v>181</v>
      </c>
      <c r="B31" s="602">
        <f>'D-2'!D14</f>
        <v>121</v>
      </c>
      <c r="C31" s="603">
        <f>'D-2'!C14</f>
        <v>46</v>
      </c>
    </row>
    <row r="32" spans="1:11" ht="30" x14ac:dyDescent="0.2">
      <c r="A32" s="21" t="s">
        <v>182</v>
      </c>
      <c r="B32" s="602">
        <f>'D-2'!D15</f>
        <v>138</v>
      </c>
      <c r="C32" s="603">
        <f>'D-2'!C15</f>
        <v>43</v>
      </c>
    </row>
    <row r="33" spans="1:3" ht="30" x14ac:dyDescent="0.2">
      <c r="A33" s="21" t="s">
        <v>183</v>
      </c>
      <c r="B33" s="602">
        <f>'D-2'!D16</f>
        <v>128</v>
      </c>
      <c r="C33" s="603">
        <f>'D-2'!C16</f>
        <v>43</v>
      </c>
    </row>
    <row r="34" spans="1:3" ht="30" x14ac:dyDescent="0.2">
      <c r="A34" s="21" t="s">
        <v>184</v>
      </c>
      <c r="B34" s="602">
        <f>'D-2'!D17</f>
        <v>125</v>
      </c>
      <c r="C34" s="603">
        <f>'D-2'!C17</f>
        <v>66</v>
      </c>
    </row>
    <row r="35" spans="1:3" ht="30" x14ac:dyDescent="0.2">
      <c r="A35" s="21" t="s">
        <v>185</v>
      </c>
      <c r="B35" s="602">
        <f>'D-2'!D18</f>
        <v>114</v>
      </c>
      <c r="C35" s="603">
        <f>'D-2'!C18</f>
        <v>44</v>
      </c>
    </row>
  </sheetData>
  <mergeCells count="8">
    <mergeCell ref="A1:K1"/>
    <mergeCell ref="A2:K2"/>
    <mergeCell ref="A3:K3"/>
    <mergeCell ref="A5:A6"/>
    <mergeCell ref="B5:D5"/>
    <mergeCell ref="E5:G5"/>
    <mergeCell ref="H5:J5"/>
    <mergeCell ref="K5:K6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Normal="100" zoomScaleSheetLayoutView="100" workbookViewId="0">
      <selection activeCell="A2" sqref="A2:AA2"/>
    </sheetView>
  </sheetViews>
  <sheetFormatPr defaultRowHeight="15.75" x14ac:dyDescent="0.2"/>
  <cols>
    <col min="1" max="1" width="28.7109375" style="2" customWidth="1"/>
    <col min="2" max="10" width="9.7109375" style="2" customWidth="1"/>
    <col min="11" max="11" width="28.7109375" style="2" customWidth="1"/>
    <col min="12" max="256" width="9.140625" style="13"/>
    <col min="257" max="257" width="28.7109375" style="13" customWidth="1"/>
    <col min="258" max="266" width="9.7109375" style="13" customWidth="1"/>
    <col min="267" max="267" width="28.7109375" style="13" customWidth="1"/>
    <col min="268" max="512" width="9.140625" style="13"/>
    <col min="513" max="513" width="28.7109375" style="13" customWidth="1"/>
    <col min="514" max="522" width="9.7109375" style="13" customWidth="1"/>
    <col min="523" max="523" width="28.7109375" style="13" customWidth="1"/>
    <col min="524" max="768" width="9.140625" style="13"/>
    <col min="769" max="769" width="28.7109375" style="13" customWidth="1"/>
    <col min="770" max="778" width="9.7109375" style="13" customWidth="1"/>
    <col min="779" max="779" width="28.7109375" style="13" customWidth="1"/>
    <col min="780" max="1024" width="9.140625" style="13"/>
    <col min="1025" max="1025" width="28.7109375" style="13" customWidth="1"/>
    <col min="1026" max="1034" width="9.7109375" style="13" customWidth="1"/>
    <col min="1035" max="1035" width="28.7109375" style="13" customWidth="1"/>
    <col min="1036" max="1280" width="9.140625" style="13"/>
    <col min="1281" max="1281" width="28.7109375" style="13" customWidth="1"/>
    <col min="1282" max="1290" width="9.7109375" style="13" customWidth="1"/>
    <col min="1291" max="1291" width="28.7109375" style="13" customWidth="1"/>
    <col min="1292" max="1536" width="9.140625" style="13"/>
    <col min="1537" max="1537" width="28.7109375" style="13" customWidth="1"/>
    <col min="1538" max="1546" width="9.7109375" style="13" customWidth="1"/>
    <col min="1547" max="1547" width="28.7109375" style="13" customWidth="1"/>
    <col min="1548" max="1792" width="9.140625" style="13"/>
    <col min="1793" max="1793" width="28.7109375" style="13" customWidth="1"/>
    <col min="1794" max="1802" width="9.7109375" style="13" customWidth="1"/>
    <col min="1803" max="1803" width="28.7109375" style="13" customWidth="1"/>
    <col min="1804" max="2048" width="9.140625" style="13"/>
    <col min="2049" max="2049" width="28.7109375" style="13" customWidth="1"/>
    <col min="2050" max="2058" width="9.7109375" style="13" customWidth="1"/>
    <col min="2059" max="2059" width="28.7109375" style="13" customWidth="1"/>
    <col min="2060" max="2304" width="9.140625" style="13"/>
    <col min="2305" max="2305" width="28.7109375" style="13" customWidth="1"/>
    <col min="2306" max="2314" width="9.7109375" style="13" customWidth="1"/>
    <col min="2315" max="2315" width="28.7109375" style="13" customWidth="1"/>
    <col min="2316" max="2560" width="9.140625" style="13"/>
    <col min="2561" max="2561" width="28.7109375" style="13" customWidth="1"/>
    <col min="2562" max="2570" width="9.7109375" style="13" customWidth="1"/>
    <col min="2571" max="2571" width="28.7109375" style="13" customWidth="1"/>
    <col min="2572" max="2816" width="9.140625" style="13"/>
    <col min="2817" max="2817" width="28.7109375" style="13" customWidth="1"/>
    <col min="2818" max="2826" width="9.7109375" style="13" customWidth="1"/>
    <col min="2827" max="2827" width="28.7109375" style="13" customWidth="1"/>
    <col min="2828" max="3072" width="9.140625" style="13"/>
    <col min="3073" max="3073" width="28.7109375" style="13" customWidth="1"/>
    <col min="3074" max="3082" width="9.7109375" style="13" customWidth="1"/>
    <col min="3083" max="3083" width="28.7109375" style="13" customWidth="1"/>
    <col min="3084" max="3328" width="9.140625" style="13"/>
    <col min="3329" max="3329" width="28.7109375" style="13" customWidth="1"/>
    <col min="3330" max="3338" width="9.7109375" style="13" customWidth="1"/>
    <col min="3339" max="3339" width="28.7109375" style="13" customWidth="1"/>
    <col min="3340" max="3584" width="9.140625" style="13"/>
    <col min="3585" max="3585" width="28.7109375" style="13" customWidth="1"/>
    <col min="3586" max="3594" width="9.7109375" style="13" customWidth="1"/>
    <col min="3595" max="3595" width="28.7109375" style="13" customWidth="1"/>
    <col min="3596" max="3840" width="9.140625" style="13"/>
    <col min="3841" max="3841" width="28.7109375" style="13" customWidth="1"/>
    <col min="3842" max="3850" width="9.7109375" style="13" customWidth="1"/>
    <col min="3851" max="3851" width="28.7109375" style="13" customWidth="1"/>
    <col min="3852" max="4096" width="9.140625" style="13"/>
    <col min="4097" max="4097" width="28.7109375" style="13" customWidth="1"/>
    <col min="4098" max="4106" width="9.7109375" style="13" customWidth="1"/>
    <col min="4107" max="4107" width="28.7109375" style="13" customWidth="1"/>
    <col min="4108" max="4352" width="9.140625" style="13"/>
    <col min="4353" max="4353" width="28.7109375" style="13" customWidth="1"/>
    <col min="4354" max="4362" width="9.7109375" style="13" customWidth="1"/>
    <col min="4363" max="4363" width="28.7109375" style="13" customWidth="1"/>
    <col min="4364" max="4608" width="9.140625" style="13"/>
    <col min="4609" max="4609" width="28.7109375" style="13" customWidth="1"/>
    <col min="4610" max="4618" width="9.7109375" style="13" customWidth="1"/>
    <col min="4619" max="4619" width="28.7109375" style="13" customWidth="1"/>
    <col min="4620" max="4864" width="9.140625" style="13"/>
    <col min="4865" max="4865" width="28.7109375" style="13" customWidth="1"/>
    <col min="4866" max="4874" width="9.7109375" style="13" customWidth="1"/>
    <col min="4875" max="4875" width="28.7109375" style="13" customWidth="1"/>
    <col min="4876" max="5120" width="9.140625" style="13"/>
    <col min="5121" max="5121" width="28.7109375" style="13" customWidth="1"/>
    <col min="5122" max="5130" width="9.7109375" style="13" customWidth="1"/>
    <col min="5131" max="5131" width="28.7109375" style="13" customWidth="1"/>
    <col min="5132" max="5376" width="9.140625" style="13"/>
    <col min="5377" max="5377" width="28.7109375" style="13" customWidth="1"/>
    <col min="5378" max="5386" width="9.7109375" style="13" customWidth="1"/>
    <col min="5387" max="5387" width="28.7109375" style="13" customWidth="1"/>
    <col min="5388" max="5632" width="9.140625" style="13"/>
    <col min="5633" max="5633" width="28.7109375" style="13" customWidth="1"/>
    <col min="5634" max="5642" width="9.7109375" style="13" customWidth="1"/>
    <col min="5643" max="5643" width="28.7109375" style="13" customWidth="1"/>
    <col min="5644" max="5888" width="9.140625" style="13"/>
    <col min="5889" max="5889" width="28.7109375" style="13" customWidth="1"/>
    <col min="5890" max="5898" width="9.7109375" style="13" customWidth="1"/>
    <col min="5899" max="5899" width="28.7109375" style="13" customWidth="1"/>
    <col min="5900" max="6144" width="9.140625" style="13"/>
    <col min="6145" max="6145" width="28.7109375" style="13" customWidth="1"/>
    <col min="6146" max="6154" width="9.7109375" style="13" customWidth="1"/>
    <col min="6155" max="6155" width="28.7109375" style="13" customWidth="1"/>
    <col min="6156" max="6400" width="9.140625" style="13"/>
    <col min="6401" max="6401" width="28.7109375" style="13" customWidth="1"/>
    <col min="6402" max="6410" width="9.7109375" style="13" customWidth="1"/>
    <col min="6411" max="6411" width="28.7109375" style="13" customWidth="1"/>
    <col min="6412" max="6656" width="9.140625" style="13"/>
    <col min="6657" max="6657" width="28.7109375" style="13" customWidth="1"/>
    <col min="6658" max="6666" width="9.7109375" style="13" customWidth="1"/>
    <col min="6667" max="6667" width="28.7109375" style="13" customWidth="1"/>
    <col min="6668" max="6912" width="9.140625" style="13"/>
    <col min="6913" max="6913" width="28.7109375" style="13" customWidth="1"/>
    <col min="6914" max="6922" width="9.7109375" style="13" customWidth="1"/>
    <col min="6923" max="6923" width="28.7109375" style="13" customWidth="1"/>
    <col min="6924" max="7168" width="9.140625" style="13"/>
    <col min="7169" max="7169" width="28.7109375" style="13" customWidth="1"/>
    <col min="7170" max="7178" width="9.7109375" style="13" customWidth="1"/>
    <col min="7179" max="7179" width="28.7109375" style="13" customWidth="1"/>
    <col min="7180" max="7424" width="9.140625" style="13"/>
    <col min="7425" max="7425" width="28.7109375" style="13" customWidth="1"/>
    <col min="7426" max="7434" width="9.7109375" style="13" customWidth="1"/>
    <col min="7435" max="7435" width="28.7109375" style="13" customWidth="1"/>
    <col min="7436" max="7680" width="9.140625" style="13"/>
    <col min="7681" max="7681" width="28.7109375" style="13" customWidth="1"/>
    <col min="7682" max="7690" width="9.7109375" style="13" customWidth="1"/>
    <col min="7691" max="7691" width="28.7109375" style="13" customWidth="1"/>
    <col min="7692" max="7936" width="9.140625" style="13"/>
    <col min="7937" max="7937" width="28.7109375" style="13" customWidth="1"/>
    <col min="7938" max="7946" width="9.7109375" style="13" customWidth="1"/>
    <col min="7947" max="7947" width="28.7109375" style="13" customWidth="1"/>
    <col min="7948" max="8192" width="9.140625" style="13"/>
    <col min="8193" max="8193" width="28.7109375" style="13" customWidth="1"/>
    <col min="8194" max="8202" width="9.7109375" style="13" customWidth="1"/>
    <col min="8203" max="8203" width="28.7109375" style="13" customWidth="1"/>
    <col min="8204" max="8448" width="9.140625" style="13"/>
    <col min="8449" max="8449" width="28.7109375" style="13" customWidth="1"/>
    <col min="8450" max="8458" width="9.7109375" style="13" customWidth="1"/>
    <col min="8459" max="8459" width="28.7109375" style="13" customWidth="1"/>
    <col min="8460" max="8704" width="9.140625" style="13"/>
    <col min="8705" max="8705" width="28.7109375" style="13" customWidth="1"/>
    <col min="8706" max="8714" width="9.7109375" style="13" customWidth="1"/>
    <col min="8715" max="8715" width="28.7109375" style="13" customWidth="1"/>
    <col min="8716" max="8960" width="9.140625" style="13"/>
    <col min="8961" max="8961" width="28.7109375" style="13" customWidth="1"/>
    <col min="8962" max="8970" width="9.7109375" style="13" customWidth="1"/>
    <col min="8971" max="8971" width="28.7109375" style="13" customWidth="1"/>
    <col min="8972" max="9216" width="9.140625" style="13"/>
    <col min="9217" max="9217" width="28.7109375" style="13" customWidth="1"/>
    <col min="9218" max="9226" width="9.7109375" style="13" customWidth="1"/>
    <col min="9227" max="9227" width="28.7109375" style="13" customWidth="1"/>
    <col min="9228" max="9472" width="9.140625" style="13"/>
    <col min="9473" max="9473" width="28.7109375" style="13" customWidth="1"/>
    <col min="9474" max="9482" width="9.7109375" style="13" customWidth="1"/>
    <col min="9483" max="9483" width="28.7109375" style="13" customWidth="1"/>
    <col min="9484" max="9728" width="9.140625" style="13"/>
    <col min="9729" max="9729" width="28.7109375" style="13" customWidth="1"/>
    <col min="9730" max="9738" width="9.7109375" style="13" customWidth="1"/>
    <col min="9739" max="9739" width="28.7109375" style="13" customWidth="1"/>
    <col min="9740" max="9984" width="9.140625" style="13"/>
    <col min="9985" max="9985" width="28.7109375" style="13" customWidth="1"/>
    <col min="9986" max="9994" width="9.7109375" style="13" customWidth="1"/>
    <col min="9995" max="9995" width="28.7109375" style="13" customWidth="1"/>
    <col min="9996" max="10240" width="9.140625" style="13"/>
    <col min="10241" max="10241" width="28.7109375" style="13" customWidth="1"/>
    <col min="10242" max="10250" width="9.7109375" style="13" customWidth="1"/>
    <col min="10251" max="10251" width="28.7109375" style="13" customWidth="1"/>
    <col min="10252" max="10496" width="9.140625" style="13"/>
    <col min="10497" max="10497" width="28.7109375" style="13" customWidth="1"/>
    <col min="10498" max="10506" width="9.7109375" style="13" customWidth="1"/>
    <col min="10507" max="10507" width="28.7109375" style="13" customWidth="1"/>
    <col min="10508" max="10752" width="9.140625" style="13"/>
    <col min="10753" max="10753" width="28.7109375" style="13" customWidth="1"/>
    <col min="10754" max="10762" width="9.7109375" style="13" customWidth="1"/>
    <col min="10763" max="10763" width="28.7109375" style="13" customWidth="1"/>
    <col min="10764" max="11008" width="9.140625" style="13"/>
    <col min="11009" max="11009" width="28.7109375" style="13" customWidth="1"/>
    <col min="11010" max="11018" width="9.7109375" style="13" customWidth="1"/>
    <col min="11019" max="11019" width="28.7109375" style="13" customWidth="1"/>
    <col min="11020" max="11264" width="9.140625" style="13"/>
    <col min="11265" max="11265" width="28.7109375" style="13" customWidth="1"/>
    <col min="11266" max="11274" width="9.7109375" style="13" customWidth="1"/>
    <col min="11275" max="11275" width="28.7109375" style="13" customWidth="1"/>
    <col min="11276" max="11520" width="9.140625" style="13"/>
    <col min="11521" max="11521" width="28.7109375" style="13" customWidth="1"/>
    <col min="11522" max="11530" width="9.7109375" style="13" customWidth="1"/>
    <col min="11531" max="11531" width="28.7109375" style="13" customWidth="1"/>
    <col min="11532" max="11776" width="9.140625" style="13"/>
    <col min="11777" max="11777" width="28.7109375" style="13" customWidth="1"/>
    <col min="11778" max="11786" width="9.7109375" style="13" customWidth="1"/>
    <col min="11787" max="11787" width="28.7109375" style="13" customWidth="1"/>
    <col min="11788" max="12032" width="9.140625" style="13"/>
    <col min="12033" max="12033" width="28.7109375" style="13" customWidth="1"/>
    <col min="12034" max="12042" width="9.7109375" style="13" customWidth="1"/>
    <col min="12043" max="12043" width="28.7109375" style="13" customWidth="1"/>
    <col min="12044" max="12288" width="9.140625" style="13"/>
    <col min="12289" max="12289" width="28.7109375" style="13" customWidth="1"/>
    <col min="12290" max="12298" width="9.7109375" style="13" customWidth="1"/>
    <col min="12299" max="12299" width="28.7109375" style="13" customWidth="1"/>
    <col min="12300" max="12544" width="9.140625" style="13"/>
    <col min="12545" max="12545" width="28.7109375" style="13" customWidth="1"/>
    <col min="12546" max="12554" width="9.7109375" style="13" customWidth="1"/>
    <col min="12555" max="12555" width="28.7109375" style="13" customWidth="1"/>
    <col min="12556" max="12800" width="9.140625" style="13"/>
    <col min="12801" max="12801" width="28.7109375" style="13" customWidth="1"/>
    <col min="12802" max="12810" width="9.7109375" style="13" customWidth="1"/>
    <col min="12811" max="12811" width="28.7109375" style="13" customWidth="1"/>
    <col min="12812" max="13056" width="9.140625" style="13"/>
    <col min="13057" max="13057" width="28.7109375" style="13" customWidth="1"/>
    <col min="13058" max="13066" width="9.7109375" style="13" customWidth="1"/>
    <col min="13067" max="13067" width="28.7109375" style="13" customWidth="1"/>
    <col min="13068" max="13312" width="9.140625" style="13"/>
    <col min="13313" max="13313" width="28.7109375" style="13" customWidth="1"/>
    <col min="13314" max="13322" width="9.7109375" style="13" customWidth="1"/>
    <col min="13323" max="13323" width="28.7109375" style="13" customWidth="1"/>
    <col min="13324" max="13568" width="9.140625" style="13"/>
    <col min="13569" max="13569" width="28.7109375" style="13" customWidth="1"/>
    <col min="13570" max="13578" width="9.7109375" style="13" customWidth="1"/>
    <col min="13579" max="13579" width="28.7109375" style="13" customWidth="1"/>
    <col min="13580" max="13824" width="9.140625" style="13"/>
    <col min="13825" max="13825" width="28.7109375" style="13" customWidth="1"/>
    <col min="13826" max="13834" width="9.7109375" style="13" customWidth="1"/>
    <col min="13835" max="13835" width="28.7109375" style="13" customWidth="1"/>
    <col min="13836" max="14080" width="9.140625" style="13"/>
    <col min="14081" max="14081" width="28.7109375" style="13" customWidth="1"/>
    <col min="14082" max="14090" width="9.7109375" style="13" customWidth="1"/>
    <col min="14091" max="14091" width="28.7109375" style="13" customWidth="1"/>
    <col min="14092" max="14336" width="9.140625" style="13"/>
    <col min="14337" max="14337" width="28.7109375" style="13" customWidth="1"/>
    <col min="14338" max="14346" width="9.7109375" style="13" customWidth="1"/>
    <col min="14347" max="14347" width="28.7109375" style="13" customWidth="1"/>
    <col min="14348" max="14592" width="9.140625" style="13"/>
    <col min="14593" max="14593" width="28.7109375" style="13" customWidth="1"/>
    <col min="14594" max="14602" width="9.7109375" style="13" customWidth="1"/>
    <col min="14603" max="14603" width="28.7109375" style="13" customWidth="1"/>
    <col min="14604" max="14848" width="9.140625" style="13"/>
    <col min="14849" max="14849" width="28.7109375" style="13" customWidth="1"/>
    <col min="14850" max="14858" width="9.7109375" style="13" customWidth="1"/>
    <col min="14859" max="14859" width="28.7109375" style="13" customWidth="1"/>
    <col min="14860" max="15104" width="9.140625" style="13"/>
    <col min="15105" max="15105" width="28.7109375" style="13" customWidth="1"/>
    <col min="15106" max="15114" width="9.7109375" style="13" customWidth="1"/>
    <col min="15115" max="15115" width="28.7109375" style="13" customWidth="1"/>
    <col min="15116" max="15360" width="9.140625" style="13"/>
    <col min="15361" max="15361" width="28.7109375" style="13" customWidth="1"/>
    <col min="15362" max="15370" width="9.7109375" style="13" customWidth="1"/>
    <col min="15371" max="15371" width="28.7109375" style="13" customWidth="1"/>
    <col min="15372" max="15616" width="9.140625" style="13"/>
    <col min="15617" max="15617" width="28.7109375" style="13" customWidth="1"/>
    <col min="15618" max="15626" width="9.7109375" style="13" customWidth="1"/>
    <col min="15627" max="15627" width="28.7109375" style="13" customWidth="1"/>
    <col min="15628" max="15872" width="9.140625" style="13"/>
    <col min="15873" max="15873" width="28.7109375" style="13" customWidth="1"/>
    <col min="15874" max="15882" width="9.7109375" style="13" customWidth="1"/>
    <col min="15883" max="15883" width="28.7109375" style="13" customWidth="1"/>
    <col min="15884" max="16128" width="9.140625" style="13"/>
    <col min="16129" max="16129" width="28.7109375" style="13" customWidth="1"/>
    <col min="16130" max="16138" width="9.7109375" style="13" customWidth="1"/>
    <col min="16139" max="16139" width="28.7109375" style="13" customWidth="1"/>
    <col min="16140" max="16384" width="9.140625" style="13"/>
  </cols>
  <sheetData>
    <row r="1" spans="1:11" s="1" customFormat="1" ht="18" x14ac:dyDescent="0.2">
      <c r="A1" s="722" t="s">
        <v>308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</row>
    <row r="2" spans="1:11" s="1" customFormat="1" x14ac:dyDescent="0.2">
      <c r="A2" s="723" t="s">
        <v>340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</row>
    <row r="3" spans="1:11" s="1" customFormat="1" x14ac:dyDescent="0.2">
      <c r="A3" s="675">
        <v>2012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</row>
    <row r="4" spans="1:11" s="1" customFormat="1" ht="19.5" customHeight="1" x14ac:dyDescent="0.2">
      <c r="A4" s="482" t="s">
        <v>107</v>
      </c>
      <c r="B4" s="483"/>
      <c r="C4" s="483"/>
      <c r="D4" s="483"/>
      <c r="E4" s="483"/>
      <c r="F4" s="483"/>
      <c r="G4" s="483"/>
      <c r="H4" s="483"/>
      <c r="I4" s="483"/>
      <c r="J4" s="483"/>
      <c r="K4" s="538" t="s">
        <v>28</v>
      </c>
    </row>
    <row r="5" spans="1:11" s="1" customFormat="1" ht="18" customHeight="1" thickBot="1" x14ac:dyDescent="0.25">
      <c r="A5" s="724" t="s">
        <v>122</v>
      </c>
      <c r="B5" s="728" t="s">
        <v>279</v>
      </c>
      <c r="C5" s="668"/>
      <c r="D5" s="668"/>
      <c r="E5" s="669" t="s">
        <v>232</v>
      </c>
      <c r="F5" s="669"/>
      <c r="G5" s="669"/>
      <c r="H5" s="679" t="s">
        <v>233</v>
      </c>
      <c r="I5" s="679"/>
      <c r="J5" s="729"/>
      <c r="K5" s="726" t="s">
        <v>123</v>
      </c>
    </row>
    <row r="6" spans="1:11" s="1" customFormat="1" ht="26.25" thickTop="1" x14ac:dyDescent="0.2">
      <c r="A6" s="725"/>
      <c r="B6" s="102" t="s">
        <v>231</v>
      </c>
      <c r="C6" s="81" t="s">
        <v>214</v>
      </c>
      <c r="D6" s="81" t="s">
        <v>215</v>
      </c>
      <c r="E6" s="102" t="s">
        <v>22</v>
      </c>
      <c r="F6" s="81" t="s">
        <v>214</v>
      </c>
      <c r="G6" s="81" t="s">
        <v>215</v>
      </c>
      <c r="H6" s="102" t="s">
        <v>22</v>
      </c>
      <c r="I6" s="81" t="s">
        <v>214</v>
      </c>
      <c r="J6" s="81" t="s">
        <v>215</v>
      </c>
      <c r="K6" s="727"/>
    </row>
    <row r="7" spans="1:11" s="29" customFormat="1" ht="18" customHeight="1" thickBot="1" x14ac:dyDescent="0.25">
      <c r="A7" s="170" t="s">
        <v>124</v>
      </c>
      <c r="B7" s="153">
        <f>D7+C7</f>
        <v>148</v>
      </c>
      <c r="C7" s="153">
        <f>I7+F7</f>
        <v>55</v>
      </c>
      <c r="D7" s="153">
        <f>J7+G7</f>
        <v>93</v>
      </c>
      <c r="E7" s="153">
        <f>G7+F7</f>
        <v>99</v>
      </c>
      <c r="F7" s="154">
        <v>34</v>
      </c>
      <c r="G7" s="154">
        <v>65</v>
      </c>
      <c r="H7" s="153">
        <f>J7+I7</f>
        <v>49</v>
      </c>
      <c r="I7" s="154">
        <v>21</v>
      </c>
      <c r="J7" s="154">
        <v>28</v>
      </c>
      <c r="K7" s="88" t="s">
        <v>125</v>
      </c>
    </row>
    <row r="8" spans="1:11" s="29" customFormat="1" ht="18" customHeight="1" thickBot="1" x14ac:dyDescent="0.25">
      <c r="A8" s="49">
        <v>1</v>
      </c>
      <c r="B8" s="292">
        <f t="shared" ref="B8:B12" si="0">D8+C8</f>
        <v>6</v>
      </c>
      <c r="C8" s="292">
        <f t="shared" ref="C8:C12" si="1">I8+F8</f>
        <v>2</v>
      </c>
      <c r="D8" s="292">
        <f t="shared" ref="D8:D12" si="2">J8+G8</f>
        <v>4</v>
      </c>
      <c r="E8" s="292">
        <f t="shared" ref="E8:E12" si="3">G8+F8</f>
        <v>5</v>
      </c>
      <c r="F8" s="139">
        <v>2</v>
      </c>
      <c r="G8" s="139">
        <v>3</v>
      </c>
      <c r="H8" s="292">
        <f t="shared" ref="H8:H12" si="4">J8+I8</f>
        <v>1</v>
      </c>
      <c r="I8" s="139">
        <v>0</v>
      </c>
      <c r="J8" s="139">
        <v>1</v>
      </c>
      <c r="K8" s="155">
        <v>1</v>
      </c>
    </row>
    <row r="9" spans="1:11" s="29" customFormat="1" ht="18" customHeight="1" thickBot="1" x14ac:dyDescent="0.25">
      <c r="A9" s="50">
        <v>2</v>
      </c>
      <c r="B9" s="153">
        <f t="shared" si="0"/>
        <v>18</v>
      </c>
      <c r="C9" s="153">
        <f t="shared" si="1"/>
        <v>12</v>
      </c>
      <c r="D9" s="153">
        <f t="shared" si="2"/>
        <v>6</v>
      </c>
      <c r="E9" s="153">
        <f t="shared" si="3"/>
        <v>13</v>
      </c>
      <c r="F9" s="140">
        <v>8</v>
      </c>
      <c r="G9" s="140">
        <v>5</v>
      </c>
      <c r="H9" s="153">
        <f t="shared" si="4"/>
        <v>5</v>
      </c>
      <c r="I9" s="140">
        <v>4</v>
      </c>
      <c r="J9" s="140">
        <v>1</v>
      </c>
      <c r="K9" s="156">
        <v>2</v>
      </c>
    </row>
    <row r="10" spans="1:11" s="29" customFormat="1" ht="18" customHeight="1" thickBot="1" x14ac:dyDescent="0.25">
      <c r="A10" s="49">
        <v>3</v>
      </c>
      <c r="B10" s="292">
        <f t="shared" si="0"/>
        <v>11</v>
      </c>
      <c r="C10" s="292">
        <f t="shared" si="1"/>
        <v>4</v>
      </c>
      <c r="D10" s="292">
        <f t="shared" si="2"/>
        <v>7</v>
      </c>
      <c r="E10" s="292">
        <f t="shared" si="3"/>
        <v>8</v>
      </c>
      <c r="F10" s="139">
        <v>3</v>
      </c>
      <c r="G10" s="139">
        <v>5</v>
      </c>
      <c r="H10" s="292">
        <f t="shared" si="4"/>
        <v>3</v>
      </c>
      <c r="I10" s="139">
        <v>1</v>
      </c>
      <c r="J10" s="139">
        <v>2</v>
      </c>
      <c r="K10" s="155">
        <v>3</v>
      </c>
    </row>
    <row r="11" spans="1:11" s="29" customFormat="1" ht="18" customHeight="1" x14ac:dyDescent="0.2">
      <c r="A11" s="171">
        <v>4</v>
      </c>
      <c r="B11" s="539">
        <f t="shared" si="0"/>
        <v>5</v>
      </c>
      <c r="C11" s="539">
        <f t="shared" si="1"/>
        <v>2</v>
      </c>
      <c r="D11" s="539">
        <f t="shared" si="2"/>
        <v>3</v>
      </c>
      <c r="E11" s="539">
        <f t="shared" si="3"/>
        <v>4</v>
      </c>
      <c r="F11" s="143">
        <v>2</v>
      </c>
      <c r="G11" s="143">
        <v>2</v>
      </c>
      <c r="H11" s="539">
        <f t="shared" si="4"/>
        <v>1</v>
      </c>
      <c r="I11" s="143">
        <v>0</v>
      </c>
      <c r="J11" s="143">
        <v>1</v>
      </c>
      <c r="K11" s="157">
        <v>4</v>
      </c>
    </row>
    <row r="12" spans="1:11" s="29" customFormat="1" ht="22.5" customHeight="1" x14ac:dyDescent="0.2">
      <c r="A12" s="544" t="s">
        <v>26</v>
      </c>
      <c r="B12" s="545">
        <f t="shared" si="0"/>
        <v>188</v>
      </c>
      <c r="C12" s="545">
        <f t="shared" si="1"/>
        <v>75</v>
      </c>
      <c r="D12" s="545">
        <f t="shared" si="2"/>
        <v>113</v>
      </c>
      <c r="E12" s="545">
        <f t="shared" si="3"/>
        <v>129</v>
      </c>
      <c r="F12" s="546">
        <f>SUM(F7:F11)</f>
        <v>49</v>
      </c>
      <c r="G12" s="546">
        <f>SUM(G7:G11)</f>
        <v>80</v>
      </c>
      <c r="H12" s="545">
        <f t="shared" si="4"/>
        <v>59</v>
      </c>
      <c r="I12" s="546">
        <f>SUM(I7:I11)</f>
        <v>26</v>
      </c>
      <c r="J12" s="546">
        <f>SUM(J7:J11)</f>
        <v>33</v>
      </c>
      <c r="K12" s="547" t="s">
        <v>27</v>
      </c>
    </row>
    <row r="13" spans="1:11" s="29" customFormat="1" ht="18" customHeight="1" thickBot="1" x14ac:dyDescent="0.25">
      <c r="A13" s="540" t="s">
        <v>126</v>
      </c>
      <c r="B13" s="541">
        <f t="shared" ref="B13:B31" si="5">D13+C13</f>
        <v>24</v>
      </c>
      <c r="C13" s="541">
        <f t="shared" ref="C13:C31" si="6">I13+F13</f>
        <v>12</v>
      </c>
      <c r="D13" s="541">
        <f t="shared" ref="D13:D31" si="7">J13+G13</f>
        <v>12</v>
      </c>
      <c r="E13" s="541">
        <f t="shared" ref="E13:E31" si="8">G13+F13</f>
        <v>21</v>
      </c>
      <c r="F13" s="542">
        <v>10</v>
      </c>
      <c r="G13" s="542">
        <v>11</v>
      </c>
      <c r="H13" s="541">
        <f t="shared" ref="H13:H31" si="9">J13+I13</f>
        <v>3</v>
      </c>
      <c r="I13" s="542">
        <v>2</v>
      </c>
      <c r="J13" s="542">
        <v>1</v>
      </c>
      <c r="K13" s="543" t="s">
        <v>127</v>
      </c>
    </row>
    <row r="14" spans="1:11" s="29" customFormat="1" ht="18" customHeight="1" thickBot="1" x14ac:dyDescent="0.25">
      <c r="A14" s="49" t="s">
        <v>128</v>
      </c>
      <c r="B14" s="141">
        <f t="shared" si="5"/>
        <v>14</v>
      </c>
      <c r="C14" s="141">
        <f t="shared" si="6"/>
        <v>3</v>
      </c>
      <c r="D14" s="141">
        <f t="shared" si="7"/>
        <v>11</v>
      </c>
      <c r="E14" s="141">
        <f t="shared" si="8"/>
        <v>11</v>
      </c>
      <c r="F14" s="139">
        <v>2</v>
      </c>
      <c r="G14" s="139">
        <v>9</v>
      </c>
      <c r="H14" s="141">
        <f t="shared" si="9"/>
        <v>3</v>
      </c>
      <c r="I14" s="139">
        <v>1</v>
      </c>
      <c r="J14" s="139">
        <v>2</v>
      </c>
      <c r="K14" s="155" t="s">
        <v>129</v>
      </c>
    </row>
    <row r="15" spans="1:11" s="29" customFormat="1" ht="18" customHeight="1" thickBot="1" x14ac:dyDescent="0.25">
      <c r="A15" s="287" t="s">
        <v>56</v>
      </c>
      <c r="B15" s="288">
        <f t="shared" si="5"/>
        <v>42</v>
      </c>
      <c r="C15" s="288">
        <f t="shared" si="6"/>
        <v>4</v>
      </c>
      <c r="D15" s="288">
        <f t="shared" si="7"/>
        <v>38</v>
      </c>
      <c r="E15" s="288">
        <f t="shared" si="8"/>
        <v>18</v>
      </c>
      <c r="F15" s="289">
        <v>3</v>
      </c>
      <c r="G15" s="289">
        <v>15</v>
      </c>
      <c r="H15" s="288">
        <f t="shared" si="9"/>
        <v>24</v>
      </c>
      <c r="I15" s="289">
        <v>1</v>
      </c>
      <c r="J15" s="289">
        <v>23</v>
      </c>
      <c r="K15" s="290" t="s">
        <v>130</v>
      </c>
    </row>
    <row r="16" spans="1:11" s="29" customFormat="1" ht="18" customHeight="1" thickBot="1" x14ac:dyDescent="0.25">
      <c r="A16" s="49" t="s">
        <v>57</v>
      </c>
      <c r="B16" s="141">
        <f t="shared" si="5"/>
        <v>103</v>
      </c>
      <c r="C16" s="141">
        <f t="shared" si="6"/>
        <v>14</v>
      </c>
      <c r="D16" s="141">
        <f t="shared" si="7"/>
        <v>89</v>
      </c>
      <c r="E16" s="141">
        <f t="shared" si="8"/>
        <v>76</v>
      </c>
      <c r="F16" s="139">
        <v>8</v>
      </c>
      <c r="G16" s="139">
        <v>68</v>
      </c>
      <c r="H16" s="141">
        <f t="shared" si="9"/>
        <v>27</v>
      </c>
      <c r="I16" s="139">
        <v>6</v>
      </c>
      <c r="J16" s="139">
        <v>21</v>
      </c>
      <c r="K16" s="155" t="s">
        <v>131</v>
      </c>
    </row>
    <row r="17" spans="1:11" s="29" customFormat="1" ht="18" customHeight="1" thickBot="1" x14ac:dyDescent="0.25">
      <c r="A17" s="287" t="s">
        <v>59</v>
      </c>
      <c r="B17" s="288">
        <f t="shared" si="5"/>
        <v>122</v>
      </c>
      <c r="C17" s="288">
        <f t="shared" si="6"/>
        <v>11</v>
      </c>
      <c r="D17" s="288">
        <f t="shared" si="7"/>
        <v>111</v>
      </c>
      <c r="E17" s="288">
        <f t="shared" si="8"/>
        <v>112</v>
      </c>
      <c r="F17" s="289">
        <v>10</v>
      </c>
      <c r="G17" s="289">
        <v>102</v>
      </c>
      <c r="H17" s="288">
        <f t="shared" si="9"/>
        <v>10</v>
      </c>
      <c r="I17" s="289">
        <v>1</v>
      </c>
      <c r="J17" s="289">
        <v>9</v>
      </c>
      <c r="K17" s="290" t="s">
        <v>132</v>
      </c>
    </row>
    <row r="18" spans="1:11" s="29" customFormat="1" ht="18" customHeight="1" thickBot="1" x14ac:dyDescent="0.25">
      <c r="A18" s="49" t="s">
        <v>61</v>
      </c>
      <c r="B18" s="141">
        <f t="shared" si="5"/>
        <v>139</v>
      </c>
      <c r="C18" s="141">
        <f t="shared" si="6"/>
        <v>15</v>
      </c>
      <c r="D18" s="141">
        <f t="shared" si="7"/>
        <v>124</v>
      </c>
      <c r="E18" s="141">
        <f t="shared" si="8"/>
        <v>130</v>
      </c>
      <c r="F18" s="139">
        <v>12</v>
      </c>
      <c r="G18" s="139">
        <v>118</v>
      </c>
      <c r="H18" s="141">
        <f t="shared" si="9"/>
        <v>9</v>
      </c>
      <c r="I18" s="139">
        <v>3</v>
      </c>
      <c r="J18" s="139">
        <v>6</v>
      </c>
      <c r="K18" s="155" t="s">
        <v>133</v>
      </c>
    </row>
    <row r="19" spans="1:11" s="29" customFormat="1" ht="18" customHeight="1" thickBot="1" x14ac:dyDescent="0.25">
      <c r="A19" s="287" t="s">
        <v>63</v>
      </c>
      <c r="B19" s="288">
        <f t="shared" si="5"/>
        <v>144</v>
      </c>
      <c r="C19" s="288">
        <f t="shared" si="6"/>
        <v>19</v>
      </c>
      <c r="D19" s="288">
        <f t="shared" si="7"/>
        <v>125</v>
      </c>
      <c r="E19" s="288">
        <f t="shared" si="8"/>
        <v>134</v>
      </c>
      <c r="F19" s="289">
        <v>17</v>
      </c>
      <c r="G19" s="289">
        <v>117</v>
      </c>
      <c r="H19" s="288">
        <f t="shared" si="9"/>
        <v>10</v>
      </c>
      <c r="I19" s="289">
        <v>2</v>
      </c>
      <c r="J19" s="289">
        <v>8</v>
      </c>
      <c r="K19" s="290" t="s">
        <v>134</v>
      </c>
    </row>
    <row r="20" spans="1:11" s="29" customFormat="1" ht="18" customHeight="1" thickBot="1" x14ac:dyDescent="0.25">
      <c r="A20" s="49" t="s">
        <v>65</v>
      </c>
      <c r="B20" s="141">
        <f t="shared" si="5"/>
        <v>139</v>
      </c>
      <c r="C20" s="141">
        <f t="shared" si="6"/>
        <v>28</v>
      </c>
      <c r="D20" s="141">
        <f t="shared" si="7"/>
        <v>111</v>
      </c>
      <c r="E20" s="141">
        <f t="shared" si="8"/>
        <v>112</v>
      </c>
      <c r="F20" s="139">
        <v>14</v>
      </c>
      <c r="G20" s="139">
        <v>98</v>
      </c>
      <c r="H20" s="141">
        <f t="shared" si="9"/>
        <v>27</v>
      </c>
      <c r="I20" s="139">
        <v>14</v>
      </c>
      <c r="J20" s="139">
        <v>13</v>
      </c>
      <c r="K20" s="155" t="s">
        <v>135</v>
      </c>
    </row>
    <row r="21" spans="1:11" s="29" customFormat="1" ht="18" customHeight="1" thickBot="1" x14ac:dyDescent="0.25">
      <c r="A21" s="287" t="s">
        <v>136</v>
      </c>
      <c r="B21" s="288">
        <f t="shared" si="5"/>
        <v>155</v>
      </c>
      <c r="C21" s="288">
        <f t="shared" si="6"/>
        <v>32</v>
      </c>
      <c r="D21" s="288">
        <f t="shared" si="7"/>
        <v>123</v>
      </c>
      <c r="E21" s="288">
        <f t="shared" si="8"/>
        <v>120</v>
      </c>
      <c r="F21" s="289">
        <v>18</v>
      </c>
      <c r="G21" s="289">
        <v>102</v>
      </c>
      <c r="H21" s="288">
        <f t="shared" si="9"/>
        <v>35</v>
      </c>
      <c r="I21" s="289">
        <v>14</v>
      </c>
      <c r="J21" s="289">
        <v>21</v>
      </c>
      <c r="K21" s="290" t="s">
        <v>137</v>
      </c>
    </row>
    <row r="22" spans="1:11" s="29" customFormat="1" ht="18" customHeight="1" thickBot="1" x14ac:dyDescent="0.25">
      <c r="A22" s="49" t="s">
        <v>138</v>
      </c>
      <c r="B22" s="141">
        <f t="shared" si="5"/>
        <v>180</v>
      </c>
      <c r="C22" s="141">
        <f t="shared" si="6"/>
        <v>33</v>
      </c>
      <c r="D22" s="141">
        <f t="shared" si="7"/>
        <v>147</v>
      </c>
      <c r="E22" s="141">
        <f t="shared" si="8"/>
        <v>133</v>
      </c>
      <c r="F22" s="139">
        <v>18</v>
      </c>
      <c r="G22" s="139">
        <v>115</v>
      </c>
      <c r="H22" s="141">
        <f t="shared" si="9"/>
        <v>47</v>
      </c>
      <c r="I22" s="139">
        <v>15</v>
      </c>
      <c r="J22" s="139">
        <v>32</v>
      </c>
      <c r="K22" s="155" t="s">
        <v>139</v>
      </c>
    </row>
    <row r="23" spans="1:11" s="29" customFormat="1" ht="18" customHeight="1" thickBot="1" x14ac:dyDescent="0.25">
      <c r="A23" s="287" t="s">
        <v>140</v>
      </c>
      <c r="B23" s="288">
        <f t="shared" si="5"/>
        <v>150</v>
      </c>
      <c r="C23" s="288">
        <f t="shared" si="6"/>
        <v>39</v>
      </c>
      <c r="D23" s="288">
        <f t="shared" si="7"/>
        <v>111</v>
      </c>
      <c r="E23" s="288">
        <f t="shared" si="8"/>
        <v>103</v>
      </c>
      <c r="F23" s="289">
        <v>18</v>
      </c>
      <c r="G23" s="289">
        <v>85</v>
      </c>
      <c r="H23" s="288">
        <f t="shared" si="9"/>
        <v>47</v>
      </c>
      <c r="I23" s="289">
        <v>21</v>
      </c>
      <c r="J23" s="289">
        <v>26</v>
      </c>
      <c r="K23" s="290" t="s">
        <v>141</v>
      </c>
    </row>
    <row r="24" spans="1:11" s="29" customFormat="1" ht="18" customHeight="1" thickBot="1" x14ac:dyDescent="0.25">
      <c r="A24" s="49" t="s">
        <v>142</v>
      </c>
      <c r="B24" s="141">
        <f t="shared" si="5"/>
        <v>128</v>
      </c>
      <c r="C24" s="141">
        <f t="shared" si="6"/>
        <v>43</v>
      </c>
      <c r="D24" s="141">
        <f t="shared" si="7"/>
        <v>85</v>
      </c>
      <c r="E24" s="141">
        <f t="shared" si="8"/>
        <v>79</v>
      </c>
      <c r="F24" s="139">
        <v>20</v>
      </c>
      <c r="G24" s="139">
        <v>59</v>
      </c>
      <c r="H24" s="141">
        <f t="shared" si="9"/>
        <v>49</v>
      </c>
      <c r="I24" s="139">
        <v>23</v>
      </c>
      <c r="J24" s="139">
        <v>26</v>
      </c>
      <c r="K24" s="155" t="s">
        <v>143</v>
      </c>
    </row>
    <row r="25" spans="1:11" s="29" customFormat="1" ht="18" customHeight="1" thickBot="1" x14ac:dyDescent="0.25">
      <c r="A25" s="287" t="s">
        <v>144</v>
      </c>
      <c r="B25" s="288">
        <f t="shared" si="5"/>
        <v>122</v>
      </c>
      <c r="C25" s="288">
        <f t="shared" si="6"/>
        <v>52</v>
      </c>
      <c r="D25" s="288">
        <f t="shared" si="7"/>
        <v>70</v>
      </c>
      <c r="E25" s="288">
        <f t="shared" si="8"/>
        <v>64</v>
      </c>
      <c r="F25" s="289">
        <v>23</v>
      </c>
      <c r="G25" s="289">
        <v>41</v>
      </c>
      <c r="H25" s="288">
        <f t="shared" si="9"/>
        <v>58</v>
      </c>
      <c r="I25" s="289">
        <v>29</v>
      </c>
      <c r="J25" s="140">
        <v>29</v>
      </c>
      <c r="K25" s="156" t="s">
        <v>145</v>
      </c>
    </row>
    <row r="26" spans="1:11" s="29" customFormat="1" ht="18" customHeight="1" thickBot="1" x14ac:dyDescent="0.25">
      <c r="A26" s="49" t="s">
        <v>146</v>
      </c>
      <c r="B26" s="141">
        <f t="shared" si="5"/>
        <v>115</v>
      </c>
      <c r="C26" s="141">
        <f t="shared" si="6"/>
        <v>55</v>
      </c>
      <c r="D26" s="141">
        <f t="shared" si="7"/>
        <v>60</v>
      </c>
      <c r="E26" s="141">
        <f t="shared" si="8"/>
        <v>36</v>
      </c>
      <c r="F26" s="139">
        <v>12</v>
      </c>
      <c r="G26" s="139">
        <v>24</v>
      </c>
      <c r="H26" s="141">
        <f t="shared" si="9"/>
        <v>79</v>
      </c>
      <c r="I26" s="139">
        <v>43</v>
      </c>
      <c r="J26" s="139">
        <v>36</v>
      </c>
      <c r="K26" s="155" t="s">
        <v>147</v>
      </c>
    </row>
    <row r="27" spans="1:11" s="29" customFormat="1" ht="18" customHeight="1" thickBot="1" x14ac:dyDescent="0.25">
      <c r="A27" s="287" t="s">
        <v>148</v>
      </c>
      <c r="B27" s="288">
        <f t="shared" si="5"/>
        <v>117</v>
      </c>
      <c r="C27" s="288">
        <f t="shared" si="6"/>
        <v>58</v>
      </c>
      <c r="D27" s="288">
        <f t="shared" si="7"/>
        <v>59</v>
      </c>
      <c r="E27" s="288">
        <f t="shared" si="8"/>
        <v>43</v>
      </c>
      <c r="F27" s="289">
        <v>17</v>
      </c>
      <c r="G27" s="289">
        <v>26</v>
      </c>
      <c r="H27" s="288">
        <f t="shared" si="9"/>
        <v>74</v>
      </c>
      <c r="I27" s="289">
        <v>41</v>
      </c>
      <c r="J27" s="140">
        <v>33</v>
      </c>
      <c r="K27" s="156" t="s">
        <v>149</v>
      </c>
    </row>
    <row r="28" spans="1:11" s="29" customFormat="1" ht="18" customHeight="1" thickBot="1" x14ac:dyDescent="0.25">
      <c r="A28" s="49" t="s">
        <v>187</v>
      </c>
      <c r="B28" s="141">
        <f t="shared" si="5"/>
        <v>65</v>
      </c>
      <c r="C28" s="141">
        <f t="shared" si="6"/>
        <v>31</v>
      </c>
      <c r="D28" s="141">
        <f t="shared" si="7"/>
        <v>34</v>
      </c>
      <c r="E28" s="141">
        <f t="shared" si="8"/>
        <v>26</v>
      </c>
      <c r="F28" s="139">
        <v>13</v>
      </c>
      <c r="G28" s="139">
        <v>13</v>
      </c>
      <c r="H28" s="141">
        <f t="shared" si="9"/>
        <v>39</v>
      </c>
      <c r="I28" s="139">
        <v>18</v>
      </c>
      <c r="J28" s="139">
        <v>21</v>
      </c>
      <c r="K28" s="155" t="s">
        <v>188</v>
      </c>
    </row>
    <row r="29" spans="1:11" s="29" customFormat="1" ht="18" customHeight="1" thickBot="1" x14ac:dyDescent="0.25">
      <c r="A29" s="287" t="s">
        <v>189</v>
      </c>
      <c r="B29" s="288">
        <f t="shared" si="5"/>
        <v>50</v>
      </c>
      <c r="C29" s="288">
        <f t="shared" si="6"/>
        <v>20</v>
      </c>
      <c r="D29" s="288">
        <f t="shared" si="7"/>
        <v>30</v>
      </c>
      <c r="E29" s="288">
        <f t="shared" si="8"/>
        <v>18</v>
      </c>
      <c r="F29" s="289">
        <v>9</v>
      </c>
      <c r="G29" s="289">
        <v>9</v>
      </c>
      <c r="H29" s="288">
        <f t="shared" si="9"/>
        <v>32</v>
      </c>
      <c r="I29" s="289">
        <v>11</v>
      </c>
      <c r="J29" s="140">
        <v>21</v>
      </c>
      <c r="K29" s="156" t="s">
        <v>190</v>
      </c>
    </row>
    <row r="30" spans="1:11" s="29" customFormat="1" ht="18" customHeight="1" thickBot="1" x14ac:dyDescent="0.25">
      <c r="A30" s="49" t="s">
        <v>191</v>
      </c>
      <c r="B30" s="138">
        <f t="shared" si="5"/>
        <v>18</v>
      </c>
      <c r="C30" s="138">
        <f t="shared" si="6"/>
        <v>8</v>
      </c>
      <c r="D30" s="138">
        <f t="shared" si="7"/>
        <v>10</v>
      </c>
      <c r="E30" s="138">
        <f t="shared" si="8"/>
        <v>3</v>
      </c>
      <c r="F30" s="139">
        <v>0</v>
      </c>
      <c r="G30" s="139">
        <v>3</v>
      </c>
      <c r="H30" s="138">
        <f t="shared" si="9"/>
        <v>15</v>
      </c>
      <c r="I30" s="139">
        <v>8</v>
      </c>
      <c r="J30" s="139">
        <v>7</v>
      </c>
      <c r="K30" s="155" t="s">
        <v>192</v>
      </c>
    </row>
    <row r="31" spans="1:11" s="29" customFormat="1" ht="18" customHeight="1" x14ac:dyDescent="0.2">
      <c r="A31" s="171" t="s">
        <v>193</v>
      </c>
      <c r="B31" s="142">
        <f t="shared" si="5"/>
        <v>16</v>
      </c>
      <c r="C31" s="142">
        <f t="shared" si="6"/>
        <v>9</v>
      </c>
      <c r="D31" s="142">
        <f t="shared" si="7"/>
        <v>7</v>
      </c>
      <c r="E31" s="142">
        <f t="shared" si="8"/>
        <v>4</v>
      </c>
      <c r="F31" s="143">
        <v>4</v>
      </c>
      <c r="G31" s="143">
        <v>0</v>
      </c>
      <c r="H31" s="142">
        <f t="shared" si="9"/>
        <v>12</v>
      </c>
      <c r="I31" s="143">
        <v>5</v>
      </c>
      <c r="J31" s="143">
        <v>7</v>
      </c>
      <c r="K31" s="157" t="s">
        <v>194</v>
      </c>
    </row>
    <row r="32" spans="1:11" s="29" customFormat="1" ht="29.25" customHeight="1" x14ac:dyDescent="0.2">
      <c r="A32" s="78" t="s">
        <v>26</v>
      </c>
      <c r="B32" s="137">
        <f t="shared" ref="B32:J32" si="10">SUM(B12:B31)</f>
        <v>2031</v>
      </c>
      <c r="C32" s="137">
        <f t="shared" si="10"/>
        <v>561</v>
      </c>
      <c r="D32" s="137">
        <f t="shared" si="10"/>
        <v>1470</v>
      </c>
      <c r="E32" s="137">
        <f t="shared" si="10"/>
        <v>1372</v>
      </c>
      <c r="F32" s="137">
        <f t="shared" si="10"/>
        <v>277</v>
      </c>
      <c r="G32" s="137">
        <f t="shared" si="10"/>
        <v>1095</v>
      </c>
      <c r="H32" s="137">
        <f t="shared" si="10"/>
        <v>659</v>
      </c>
      <c r="I32" s="137">
        <f t="shared" si="10"/>
        <v>284</v>
      </c>
      <c r="J32" s="137">
        <f t="shared" si="10"/>
        <v>375</v>
      </c>
      <c r="K32" s="77" t="s">
        <v>27</v>
      </c>
    </row>
    <row r="35" spans="1:3" ht="45" x14ac:dyDescent="0.2">
      <c r="B35" s="119" t="s">
        <v>287</v>
      </c>
      <c r="C35" s="119" t="s">
        <v>286</v>
      </c>
    </row>
    <row r="36" spans="1:3" x14ac:dyDescent="0.2">
      <c r="A36" s="2" t="s">
        <v>206</v>
      </c>
      <c r="B36" s="144">
        <f>E12</f>
        <v>129</v>
      </c>
      <c r="C36" s="144">
        <f>H12</f>
        <v>59</v>
      </c>
    </row>
    <row r="37" spans="1:3" x14ac:dyDescent="0.2">
      <c r="A37" s="2" t="s">
        <v>126</v>
      </c>
      <c r="B37" s="144">
        <f>E13</f>
        <v>21</v>
      </c>
      <c r="C37" s="2">
        <f>H13</f>
        <v>3</v>
      </c>
    </row>
    <row r="38" spans="1:3" x14ac:dyDescent="0.2">
      <c r="A38" s="2" t="s">
        <v>128</v>
      </c>
      <c r="B38" s="2">
        <f t="shared" ref="B38:B48" si="11">E14</f>
        <v>11</v>
      </c>
      <c r="C38" s="2">
        <f t="shared" ref="C38:C48" si="12">H14</f>
        <v>3</v>
      </c>
    </row>
    <row r="39" spans="1:3" x14ac:dyDescent="0.2">
      <c r="A39" s="2" t="s">
        <v>56</v>
      </c>
      <c r="B39" s="2">
        <f t="shared" si="11"/>
        <v>18</v>
      </c>
      <c r="C39" s="2">
        <f t="shared" si="12"/>
        <v>24</v>
      </c>
    </row>
    <row r="40" spans="1:3" x14ac:dyDescent="0.2">
      <c r="A40" s="2" t="s">
        <v>57</v>
      </c>
      <c r="B40" s="2">
        <f t="shared" si="11"/>
        <v>76</v>
      </c>
      <c r="C40" s="2">
        <f t="shared" si="12"/>
        <v>27</v>
      </c>
    </row>
    <row r="41" spans="1:3" x14ac:dyDescent="0.2">
      <c r="A41" s="2" t="s">
        <v>59</v>
      </c>
      <c r="B41" s="2">
        <f t="shared" si="11"/>
        <v>112</v>
      </c>
      <c r="C41" s="2">
        <f t="shared" si="12"/>
        <v>10</v>
      </c>
    </row>
    <row r="42" spans="1:3" x14ac:dyDescent="0.2">
      <c r="A42" s="2" t="s">
        <v>61</v>
      </c>
      <c r="B42" s="2">
        <f t="shared" si="11"/>
        <v>130</v>
      </c>
      <c r="C42" s="2">
        <f t="shared" si="12"/>
        <v>9</v>
      </c>
    </row>
    <row r="43" spans="1:3" x14ac:dyDescent="0.2">
      <c r="A43" s="2" t="s">
        <v>63</v>
      </c>
      <c r="B43" s="2">
        <f t="shared" si="11"/>
        <v>134</v>
      </c>
      <c r="C43" s="2">
        <f t="shared" si="12"/>
        <v>10</v>
      </c>
    </row>
    <row r="44" spans="1:3" x14ac:dyDescent="0.2">
      <c r="A44" s="2" t="s">
        <v>65</v>
      </c>
      <c r="B44" s="2">
        <f t="shared" si="11"/>
        <v>112</v>
      </c>
      <c r="C44" s="2">
        <f t="shared" si="12"/>
        <v>27</v>
      </c>
    </row>
    <row r="45" spans="1:3" x14ac:dyDescent="0.2">
      <c r="A45" s="2" t="s">
        <v>136</v>
      </c>
      <c r="B45" s="2">
        <f t="shared" si="11"/>
        <v>120</v>
      </c>
      <c r="C45" s="2">
        <f t="shared" si="12"/>
        <v>35</v>
      </c>
    </row>
    <row r="46" spans="1:3" x14ac:dyDescent="0.2">
      <c r="A46" s="2" t="s">
        <v>138</v>
      </c>
      <c r="B46" s="2">
        <f t="shared" si="11"/>
        <v>133</v>
      </c>
      <c r="C46" s="2">
        <f t="shared" si="12"/>
        <v>47</v>
      </c>
    </row>
    <row r="47" spans="1:3" x14ac:dyDescent="0.2">
      <c r="A47" s="2" t="s">
        <v>140</v>
      </c>
      <c r="B47" s="2">
        <f t="shared" si="11"/>
        <v>103</v>
      </c>
      <c r="C47" s="2">
        <f t="shared" si="12"/>
        <v>47</v>
      </c>
    </row>
    <row r="48" spans="1:3" x14ac:dyDescent="0.2">
      <c r="A48" s="2" t="s">
        <v>142</v>
      </c>
      <c r="B48" s="2">
        <f t="shared" si="11"/>
        <v>79</v>
      </c>
      <c r="C48" s="2">
        <f t="shared" si="12"/>
        <v>49</v>
      </c>
    </row>
    <row r="49" spans="1:3" x14ac:dyDescent="0.2">
      <c r="A49" s="2" t="s">
        <v>207</v>
      </c>
      <c r="B49" s="144">
        <f>SUM(E25:E31)</f>
        <v>194</v>
      </c>
      <c r="C49" s="144">
        <f>SUM(H25:H31)</f>
        <v>309</v>
      </c>
    </row>
  </sheetData>
  <mergeCells count="8">
    <mergeCell ref="A1:K1"/>
    <mergeCell ref="A2:K2"/>
    <mergeCell ref="A3:K3"/>
    <mergeCell ref="A5:A6"/>
    <mergeCell ref="B5:D5"/>
    <mergeCell ref="E5:G5"/>
    <mergeCell ref="H5:J5"/>
    <mergeCell ref="K5:K6"/>
  </mergeCells>
  <printOptions horizontalCentered="1"/>
  <pageMargins left="0" right="0" top="0.39370078740157483" bottom="0" header="0" footer="0"/>
  <pageSetup paperSize="9" scale="9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zoomScaleNormal="100" zoomScaleSheetLayoutView="100" workbookViewId="0">
      <selection activeCell="A2" sqref="A2:AA2"/>
    </sheetView>
  </sheetViews>
  <sheetFormatPr defaultRowHeight="15" x14ac:dyDescent="0.25"/>
  <cols>
    <col min="1" max="1" width="15.28515625" style="29" customWidth="1"/>
    <col min="2" max="5" width="7.7109375" style="70" customWidth="1"/>
    <col min="6" max="7" width="7.7109375" style="30" customWidth="1"/>
    <col min="8" max="8" width="7.7109375" style="70" customWidth="1"/>
    <col min="9" max="10" width="7.7109375" style="30" customWidth="1"/>
    <col min="11" max="11" width="15.28515625" style="70" customWidth="1"/>
    <col min="12" max="256" width="9.140625" style="29"/>
    <col min="257" max="257" width="15.7109375" style="29" customWidth="1"/>
    <col min="258" max="258" width="11" style="29" customWidth="1"/>
    <col min="259" max="259" width="8.140625" style="29" customWidth="1"/>
    <col min="260" max="261" width="7" style="29" bestFit="1" customWidth="1"/>
    <col min="262" max="262" width="7.85546875" style="29" customWidth="1"/>
    <col min="263" max="264" width="7" style="29" bestFit="1" customWidth="1"/>
    <col min="265" max="265" width="8.5703125" style="29" customWidth="1"/>
    <col min="266" max="266" width="7" style="29" bestFit="1" customWidth="1"/>
    <col min="267" max="267" width="15.7109375" style="29" bestFit="1" customWidth="1"/>
    <col min="268" max="512" width="9.140625" style="29"/>
    <col min="513" max="513" width="15.7109375" style="29" customWidth="1"/>
    <col min="514" max="514" width="11" style="29" customWidth="1"/>
    <col min="515" max="515" width="8.140625" style="29" customWidth="1"/>
    <col min="516" max="517" width="7" style="29" bestFit="1" customWidth="1"/>
    <col min="518" max="518" width="7.85546875" style="29" customWidth="1"/>
    <col min="519" max="520" width="7" style="29" bestFit="1" customWidth="1"/>
    <col min="521" max="521" width="8.5703125" style="29" customWidth="1"/>
    <col min="522" max="522" width="7" style="29" bestFit="1" customWidth="1"/>
    <col min="523" max="523" width="15.7109375" style="29" bestFit="1" customWidth="1"/>
    <col min="524" max="768" width="9.140625" style="29"/>
    <col min="769" max="769" width="15.7109375" style="29" customWidth="1"/>
    <col min="770" max="770" width="11" style="29" customWidth="1"/>
    <col min="771" max="771" width="8.140625" style="29" customWidth="1"/>
    <col min="772" max="773" width="7" style="29" bestFit="1" customWidth="1"/>
    <col min="774" max="774" width="7.85546875" style="29" customWidth="1"/>
    <col min="775" max="776" width="7" style="29" bestFit="1" customWidth="1"/>
    <col min="777" max="777" width="8.5703125" style="29" customWidth="1"/>
    <col min="778" max="778" width="7" style="29" bestFit="1" customWidth="1"/>
    <col min="779" max="779" width="15.7109375" style="29" bestFit="1" customWidth="1"/>
    <col min="780" max="1024" width="9.140625" style="29"/>
    <col min="1025" max="1025" width="15.7109375" style="29" customWidth="1"/>
    <col min="1026" max="1026" width="11" style="29" customWidth="1"/>
    <col min="1027" max="1027" width="8.140625" style="29" customWidth="1"/>
    <col min="1028" max="1029" width="7" style="29" bestFit="1" customWidth="1"/>
    <col min="1030" max="1030" width="7.85546875" style="29" customWidth="1"/>
    <col min="1031" max="1032" width="7" style="29" bestFit="1" customWidth="1"/>
    <col min="1033" max="1033" width="8.5703125" style="29" customWidth="1"/>
    <col min="1034" max="1034" width="7" style="29" bestFit="1" customWidth="1"/>
    <col min="1035" max="1035" width="15.7109375" style="29" bestFit="1" customWidth="1"/>
    <col min="1036" max="1280" width="9.140625" style="29"/>
    <col min="1281" max="1281" width="15.7109375" style="29" customWidth="1"/>
    <col min="1282" max="1282" width="11" style="29" customWidth="1"/>
    <col min="1283" max="1283" width="8.140625" style="29" customWidth="1"/>
    <col min="1284" max="1285" width="7" style="29" bestFit="1" customWidth="1"/>
    <col min="1286" max="1286" width="7.85546875" style="29" customWidth="1"/>
    <col min="1287" max="1288" width="7" style="29" bestFit="1" customWidth="1"/>
    <col min="1289" max="1289" width="8.5703125" style="29" customWidth="1"/>
    <col min="1290" max="1290" width="7" style="29" bestFit="1" customWidth="1"/>
    <col min="1291" max="1291" width="15.7109375" style="29" bestFit="1" customWidth="1"/>
    <col min="1292" max="1536" width="9.140625" style="29"/>
    <col min="1537" max="1537" width="15.7109375" style="29" customWidth="1"/>
    <col min="1538" max="1538" width="11" style="29" customWidth="1"/>
    <col min="1539" max="1539" width="8.140625" style="29" customWidth="1"/>
    <col min="1540" max="1541" width="7" style="29" bestFit="1" customWidth="1"/>
    <col min="1542" max="1542" width="7.85546875" style="29" customWidth="1"/>
    <col min="1543" max="1544" width="7" style="29" bestFit="1" customWidth="1"/>
    <col min="1545" max="1545" width="8.5703125" style="29" customWidth="1"/>
    <col min="1546" max="1546" width="7" style="29" bestFit="1" customWidth="1"/>
    <col min="1547" max="1547" width="15.7109375" style="29" bestFit="1" customWidth="1"/>
    <col min="1548" max="1792" width="9.140625" style="29"/>
    <col min="1793" max="1793" width="15.7109375" style="29" customWidth="1"/>
    <col min="1794" max="1794" width="11" style="29" customWidth="1"/>
    <col min="1795" max="1795" width="8.140625" style="29" customWidth="1"/>
    <col min="1796" max="1797" width="7" style="29" bestFit="1" customWidth="1"/>
    <col min="1798" max="1798" width="7.85546875" style="29" customWidth="1"/>
    <col min="1799" max="1800" width="7" style="29" bestFit="1" customWidth="1"/>
    <col min="1801" max="1801" width="8.5703125" style="29" customWidth="1"/>
    <col min="1802" max="1802" width="7" style="29" bestFit="1" customWidth="1"/>
    <col min="1803" max="1803" width="15.7109375" style="29" bestFit="1" customWidth="1"/>
    <col min="1804" max="2048" width="9.140625" style="29"/>
    <col min="2049" max="2049" width="15.7109375" style="29" customWidth="1"/>
    <col min="2050" max="2050" width="11" style="29" customWidth="1"/>
    <col min="2051" max="2051" width="8.140625" style="29" customWidth="1"/>
    <col min="2052" max="2053" width="7" style="29" bestFit="1" customWidth="1"/>
    <col min="2054" max="2054" width="7.85546875" style="29" customWidth="1"/>
    <col min="2055" max="2056" width="7" style="29" bestFit="1" customWidth="1"/>
    <col min="2057" max="2057" width="8.5703125" style="29" customWidth="1"/>
    <col min="2058" max="2058" width="7" style="29" bestFit="1" customWidth="1"/>
    <col min="2059" max="2059" width="15.7109375" style="29" bestFit="1" customWidth="1"/>
    <col min="2060" max="2304" width="9.140625" style="29"/>
    <col min="2305" max="2305" width="15.7109375" style="29" customWidth="1"/>
    <col min="2306" max="2306" width="11" style="29" customWidth="1"/>
    <col min="2307" max="2307" width="8.140625" style="29" customWidth="1"/>
    <col min="2308" max="2309" width="7" style="29" bestFit="1" customWidth="1"/>
    <col min="2310" max="2310" width="7.85546875" style="29" customWidth="1"/>
    <col min="2311" max="2312" width="7" style="29" bestFit="1" customWidth="1"/>
    <col min="2313" max="2313" width="8.5703125" style="29" customWidth="1"/>
    <col min="2314" max="2314" width="7" style="29" bestFit="1" customWidth="1"/>
    <col min="2315" max="2315" width="15.7109375" style="29" bestFit="1" customWidth="1"/>
    <col min="2316" max="2560" width="9.140625" style="29"/>
    <col min="2561" max="2561" width="15.7109375" style="29" customWidth="1"/>
    <col min="2562" max="2562" width="11" style="29" customWidth="1"/>
    <col min="2563" max="2563" width="8.140625" style="29" customWidth="1"/>
    <col min="2564" max="2565" width="7" style="29" bestFit="1" customWidth="1"/>
    <col min="2566" max="2566" width="7.85546875" style="29" customWidth="1"/>
    <col min="2567" max="2568" width="7" style="29" bestFit="1" customWidth="1"/>
    <col min="2569" max="2569" width="8.5703125" style="29" customWidth="1"/>
    <col min="2570" max="2570" width="7" style="29" bestFit="1" customWidth="1"/>
    <col min="2571" max="2571" width="15.7109375" style="29" bestFit="1" customWidth="1"/>
    <col min="2572" max="2816" width="9.140625" style="29"/>
    <col min="2817" max="2817" width="15.7109375" style="29" customWidth="1"/>
    <col min="2818" max="2818" width="11" style="29" customWidth="1"/>
    <col min="2819" max="2819" width="8.140625" style="29" customWidth="1"/>
    <col min="2820" max="2821" width="7" style="29" bestFit="1" customWidth="1"/>
    <col min="2822" max="2822" width="7.85546875" style="29" customWidth="1"/>
    <col min="2823" max="2824" width="7" style="29" bestFit="1" customWidth="1"/>
    <col min="2825" max="2825" width="8.5703125" style="29" customWidth="1"/>
    <col min="2826" max="2826" width="7" style="29" bestFit="1" customWidth="1"/>
    <col min="2827" max="2827" width="15.7109375" style="29" bestFit="1" customWidth="1"/>
    <col min="2828" max="3072" width="9.140625" style="29"/>
    <col min="3073" max="3073" width="15.7109375" style="29" customWidth="1"/>
    <col min="3074" max="3074" width="11" style="29" customWidth="1"/>
    <col min="3075" max="3075" width="8.140625" style="29" customWidth="1"/>
    <col min="3076" max="3077" width="7" style="29" bestFit="1" customWidth="1"/>
    <col min="3078" max="3078" width="7.85546875" style="29" customWidth="1"/>
    <col min="3079" max="3080" width="7" style="29" bestFit="1" customWidth="1"/>
    <col min="3081" max="3081" width="8.5703125" style="29" customWidth="1"/>
    <col min="3082" max="3082" width="7" style="29" bestFit="1" customWidth="1"/>
    <col min="3083" max="3083" width="15.7109375" style="29" bestFit="1" customWidth="1"/>
    <col min="3084" max="3328" width="9.140625" style="29"/>
    <col min="3329" max="3329" width="15.7109375" style="29" customWidth="1"/>
    <col min="3330" max="3330" width="11" style="29" customWidth="1"/>
    <col min="3331" max="3331" width="8.140625" style="29" customWidth="1"/>
    <col min="3332" max="3333" width="7" style="29" bestFit="1" customWidth="1"/>
    <col min="3334" max="3334" width="7.85546875" style="29" customWidth="1"/>
    <col min="3335" max="3336" width="7" style="29" bestFit="1" customWidth="1"/>
    <col min="3337" max="3337" width="8.5703125" style="29" customWidth="1"/>
    <col min="3338" max="3338" width="7" style="29" bestFit="1" customWidth="1"/>
    <col min="3339" max="3339" width="15.7109375" style="29" bestFit="1" customWidth="1"/>
    <col min="3340" max="3584" width="9.140625" style="29"/>
    <col min="3585" max="3585" width="15.7109375" style="29" customWidth="1"/>
    <col min="3586" max="3586" width="11" style="29" customWidth="1"/>
    <col min="3587" max="3587" width="8.140625" style="29" customWidth="1"/>
    <col min="3588" max="3589" width="7" style="29" bestFit="1" customWidth="1"/>
    <col min="3590" max="3590" width="7.85546875" style="29" customWidth="1"/>
    <col min="3591" max="3592" width="7" style="29" bestFit="1" customWidth="1"/>
    <col min="3593" max="3593" width="8.5703125" style="29" customWidth="1"/>
    <col min="3594" max="3594" width="7" style="29" bestFit="1" customWidth="1"/>
    <col min="3595" max="3595" width="15.7109375" style="29" bestFit="1" customWidth="1"/>
    <col min="3596" max="3840" width="9.140625" style="29"/>
    <col min="3841" max="3841" width="15.7109375" style="29" customWidth="1"/>
    <col min="3842" max="3842" width="11" style="29" customWidth="1"/>
    <col min="3843" max="3843" width="8.140625" style="29" customWidth="1"/>
    <col min="3844" max="3845" width="7" style="29" bestFit="1" customWidth="1"/>
    <col min="3846" max="3846" width="7.85546875" style="29" customWidth="1"/>
    <col min="3847" max="3848" width="7" style="29" bestFit="1" customWidth="1"/>
    <col min="3849" max="3849" width="8.5703125" style="29" customWidth="1"/>
    <col min="3850" max="3850" width="7" style="29" bestFit="1" customWidth="1"/>
    <col min="3851" max="3851" width="15.7109375" style="29" bestFit="1" customWidth="1"/>
    <col min="3852" max="4096" width="9.140625" style="29"/>
    <col min="4097" max="4097" width="15.7109375" style="29" customWidth="1"/>
    <col min="4098" max="4098" width="11" style="29" customWidth="1"/>
    <col min="4099" max="4099" width="8.140625" style="29" customWidth="1"/>
    <col min="4100" max="4101" width="7" style="29" bestFit="1" customWidth="1"/>
    <col min="4102" max="4102" width="7.85546875" style="29" customWidth="1"/>
    <col min="4103" max="4104" width="7" style="29" bestFit="1" customWidth="1"/>
    <col min="4105" max="4105" width="8.5703125" style="29" customWidth="1"/>
    <col min="4106" max="4106" width="7" style="29" bestFit="1" customWidth="1"/>
    <col min="4107" max="4107" width="15.7109375" style="29" bestFit="1" customWidth="1"/>
    <col min="4108" max="4352" width="9.140625" style="29"/>
    <col min="4353" max="4353" width="15.7109375" style="29" customWidth="1"/>
    <col min="4354" max="4354" width="11" style="29" customWidth="1"/>
    <col min="4355" max="4355" width="8.140625" style="29" customWidth="1"/>
    <col min="4356" max="4357" width="7" style="29" bestFit="1" customWidth="1"/>
    <col min="4358" max="4358" width="7.85546875" style="29" customWidth="1"/>
    <col min="4359" max="4360" width="7" style="29" bestFit="1" customWidth="1"/>
    <col min="4361" max="4361" width="8.5703125" style="29" customWidth="1"/>
    <col min="4362" max="4362" width="7" style="29" bestFit="1" customWidth="1"/>
    <col min="4363" max="4363" width="15.7109375" style="29" bestFit="1" customWidth="1"/>
    <col min="4364" max="4608" width="9.140625" style="29"/>
    <col min="4609" max="4609" width="15.7109375" style="29" customWidth="1"/>
    <col min="4610" max="4610" width="11" style="29" customWidth="1"/>
    <col min="4611" max="4611" width="8.140625" style="29" customWidth="1"/>
    <col min="4612" max="4613" width="7" style="29" bestFit="1" customWidth="1"/>
    <col min="4614" max="4614" width="7.85546875" style="29" customWidth="1"/>
    <col min="4615" max="4616" width="7" style="29" bestFit="1" customWidth="1"/>
    <col min="4617" max="4617" width="8.5703125" style="29" customWidth="1"/>
    <col min="4618" max="4618" width="7" style="29" bestFit="1" customWidth="1"/>
    <col min="4619" max="4619" width="15.7109375" style="29" bestFit="1" customWidth="1"/>
    <col min="4620" max="4864" width="9.140625" style="29"/>
    <col min="4865" max="4865" width="15.7109375" style="29" customWidth="1"/>
    <col min="4866" max="4866" width="11" style="29" customWidth="1"/>
    <col min="4867" max="4867" width="8.140625" style="29" customWidth="1"/>
    <col min="4868" max="4869" width="7" style="29" bestFit="1" customWidth="1"/>
    <col min="4870" max="4870" width="7.85546875" style="29" customWidth="1"/>
    <col min="4871" max="4872" width="7" style="29" bestFit="1" customWidth="1"/>
    <col min="4873" max="4873" width="8.5703125" style="29" customWidth="1"/>
    <col min="4874" max="4874" width="7" style="29" bestFit="1" customWidth="1"/>
    <col min="4875" max="4875" width="15.7109375" style="29" bestFit="1" customWidth="1"/>
    <col min="4876" max="5120" width="9.140625" style="29"/>
    <col min="5121" max="5121" width="15.7109375" style="29" customWidth="1"/>
    <col min="5122" max="5122" width="11" style="29" customWidth="1"/>
    <col min="5123" max="5123" width="8.140625" style="29" customWidth="1"/>
    <col min="5124" max="5125" width="7" style="29" bestFit="1" customWidth="1"/>
    <col min="5126" max="5126" width="7.85546875" style="29" customWidth="1"/>
    <col min="5127" max="5128" width="7" style="29" bestFit="1" customWidth="1"/>
    <col min="5129" max="5129" width="8.5703125" style="29" customWidth="1"/>
    <col min="5130" max="5130" width="7" style="29" bestFit="1" customWidth="1"/>
    <col min="5131" max="5131" width="15.7109375" style="29" bestFit="1" customWidth="1"/>
    <col min="5132" max="5376" width="9.140625" style="29"/>
    <col min="5377" max="5377" width="15.7109375" style="29" customWidth="1"/>
    <col min="5378" max="5378" width="11" style="29" customWidth="1"/>
    <col min="5379" max="5379" width="8.140625" style="29" customWidth="1"/>
    <col min="5380" max="5381" width="7" style="29" bestFit="1" customWidth="1"/>
    <col min="5382" max="5382" width="7.85546875" style="29" customWidth="1"/>
    <col min="5383" max="5384" width="7" style="29" bestFit="1" customWidth="1"/>
    <col min="5385" max="5385" width="8.5703125" style="29" customWidth="1"/>
    <col min="5386" max="5386" width="7" style="29" bestFit="1" customWidth="1"/>
    <col min="5387" max="5387" width="15.7109375" style="29" bestFit="1" customWidth="1"/>
    <col min="5388" max="5632" width="9.140625" style="29"/>
    <col min="5633" max="5633" width="15.7109375" style="29" customWidth="1"/>
    <col min="5634" max="5634" width="11" style="29" customWidth="1"/>
    <col min="5635" max="5635" width="8.140625" style="29" customWidth="1"/>
    <col min="5636" max="5637" width="7" style="29" bestFit="1" customWidth="1"/>
    <col min="5638" max="5638" width="7.85546875" style="29" customWidth="1"/>
    <col min="5639" max="5640" width="7" style="29" bestFit="1" customWidth="1"/>
    <col min="5641" max="5641" width="8.5703125" style="29" customWidth="1"/>
    <col min="5642" max="5642" width="7" style="29" bestFit="1" customWidth="1"/>
    <col min="5643" max="5643" width="15.7109375" style="29" bestFit="1" customWidth="1"/>
    <col min="5644" max="5888" width="9.140625" style="29"/>
    <col min="5889" max="5889" width="15.7109375" style="29" customWidth="1"/>
    <col min="5890" max="5890" width="11" style="29" customWidth="1"/>
    <col min="5891" max="5891" width="8.140625" style="29" customWidth="1"/>
    <col min="5892" max="5893" width="7" style="29" bestFit="1" customWidth="1"/>
    <col min="5894" max="5894" width="7.85546875" style="29" customWidth="1"/>
    <col min="5895" max="5896" width="7" style="29" bestFit="1" customWidth="1"/>
    <col min="5897" max="5897" width="8.5703125" style="29" customWidth="1"/>
    <col min="5898" max="5898" width="7" style="29" bestFit="1" customWidth="1"/>
    <col min="5899" max="5899" width="15.7109375" style="29" bestFit="1" customWidth="1"/>
    <col min="5900" max="6144" width="9.140625" style="29"/>
    <col min="6145" max="6145" width="15.7109375" style="29" customWidth="1"/>
    <col min="6146" max="6146" width="11" style="29" customWidth="1"/>
    <col min="6147" max="6147" width="8.140625" style="29" customWidth="1"/>
    <col min="6148" max="6149" width="7" style="29" bestFit="1" customWidth="1"/>
    <col min="6150" max="6150" width="7.85546875" style="29" customWidth="1"/>
    <col min="6151" max="6152" width="7" style="29" bestFit="1" customWidth="1"/>
    <col min="6153" max="6153" width="8.5703125" style="29" customWidth="1"/>
    <col min="6154" max="6154" width="7" style="29" bestFit="1" customWidth="1"/>
    <col min="6155" max="6155" width="15.7109375" style="29" bestFit="1" customWidth="1"/>
    <col min="6156" max="6400" width="9.140625" style="29"/>
    <col min="6401" max="6401" width="15.7109375" style="29" customWidth="1"/>
    <col min="6402" max="6402" width="11" style="29" customWidth="1"/>
    <col min="6403" max="6403" width="8.140625" style="29" customWidth="1"/>
    <col min="6404" max="6405" width="7" style="29" bestFit="1" customWidth="1"/>
    <col min="6406" max="6406" width="7.85546875" style="29" customWidth="1"/>
    <col min="6407" max="6408" width="7" style="29" bestFit="1" customWidth="1"/>
    <col min="6409" max="6409" width="8.5703125" style="29" customWidth="1"/>
    <col min="6410" max="6410" width="7" style="29" bestFit="1" customWidth="1"/>
    <col min="6411" max="6411" width="15.7109375" style="29" bestFit="1" customWidth="1"/>
    <col min="6412" max="6656" width="9.140625" style="29"/>
    <col min="6657" max="6657" width="15.7109375" style="29" customWidth="1"/>
    <col min="6658" max="6658" width="11" style="29" customWidth="1"/>
    <col min="6659" max="6659" width="8.140625" style="29" customWidth="1"/>
    <col min="6660" max="6661" width="7" style="29" bestFit="1" customWidth="1"/>
    <col min="6662" max="6662" width="7.85546875" style="29" customWidth="1"/>
    <col min="6663" max="6664" width="7" style="29" bestFit="1" customWidth="1"/>
    <col min="6665" max="6665" width="8.5703125" style="29" customWidth="1"/>
    <col min="6666" max="6666" width="7" style="29" bestFit="1" customWidth="1"/>
    <col min="6667" max="6667" width="15.7109375" style="29" bestFit="1" customWidth="1"/>
    <col min="6668" max="6912" width="9.140625" style="29"/>
    <col min="6913" max="6913" width="15.7109375" style="29" customWidth="1"/>
    <col min="6914" max="6914" width="11" style="29" customWidth="1"/>
    <col min="6915" max="6915" width="8.140625" style="29" customWidth="1"/>
    <col min="6916" max="6917" width="7" style="29" bestFit="1" customWidth="1"/>
    <col min="6918" max="6918" width="7.85546875" style="29" customWidth="1"/>
    <col min="6919" max="6920" width="7" style="29" bestFit="1" customWidth="1"/>
    <col min="6921" max="6921" width="8.5703125" style="29" customWidth="1"/>
    <col min="6922" max="6922" width="7" style="29" bestFit="1" customWidth="1"/>
    <col min="6923" max="6923" width="15.7109375" style="29" bestFit="1" customWidth="1"/>
    <col min="6924" max="7168" width="9.140625" style="29"/>
    <col min="7169" max="7169" width="15.7109375" style="29" customWidth="1"/>
    <col min="7170" max="7170" width="11" style="29" customWidth="1"/>
    <col min="7171" max="7171" width="8.140625" style="29" customWidth="1"/>
    <col min="7172" max="7173" width="7" style="29" bestFit="1" customWidth="1"/>
    <col min="7174" max="7174" width="7.85546875" style="29" customWidth="1"/>
    <col min="7175" max="7176" width="7" style="29" bestFit="1" customWidth="1"/>
    <col min="7177" max="7177" width="8.5703125" style="29" customWidth="1"/>
    <col min="7178" max="7178" width="7" style="29" bestFit="1" customWidth="1"/>
    <col min="7179" max="7179" width="15.7109375" style="29" bestFit="1" customWidth="1"/>
    <col min="7180" max="7424" width="9.140625" style="29"/>
    <col min="7425" max="7425" width="15.7109375" style="29" customWidth="1"/>
    <col min="7426" max="7426" width="11" style="29" customWidth="1"/>
    <col min="7427" max="7427" width="8.140625" style="29" customWidth="1"/>
    <col min="7428" max="7429" width="7" style="29" bestFit="1" customWidth="1"/>
    <col min="7430" max="7430" width="7.85546875" style="29" customWidth="1"/>
    <col min="7431" max="7432" width="7" style="29" bestFit="1" customWidth="1"/>
    <col min="7433" max="7433" width="8.5703125" style="29" customWidth="1"/>
    <col min="7434" max="7434" width="7" style="29" bestFit="1" customWidth="1"/>
    <col min="7435" max="7435" width="15.7109375" style="29" bestFit="1" customWidth="1"/>
    <col min="7436" max="7680" width="9.140625" style="29"/>
    <col min="7681" max="7681" width="15.7109375" style="29" customWidth="1"/>
    <col min="7682" max="7682" width="11" style="29" customWidth="1"/>
    <col min="7683" max="7683" width="8.140625" style="29" customWidth="1"/>
    <col min="7684" max="7685" width="7" style="29" bestFit="1" customWidth="1"/>
    <col min="7686" max="7686" width="7.85546875" style="29" customWidth="1"/>
    <col min="7687" max="7688" width="7" style="29" bestFit="1" customWidth="1"/>
    <col min="7689" max="7689" width="8.5703125" style="29" customWidth="1"/>
    <col min="7690" max="7690" width="7" style="29" bestFit="1" customWidth="1"/>
    <col min="7691" max="7691" width="15.7109375" style="29" bestFit="1" customWidth="1"/>
    <col min="7692" max="7936" width="9.140625" style="29"/>
    <col min="7937" max="7937" width="15.7109375" style="29" customWidth="1"/>
    <col min="7938" max="7938" width="11" style="29" customWidth="1"/>
    <col min="7939" max="7939" width="8.140625" style="29" customWidth="1"/>
    <col min="7940" max="7941" width="7" style="29" bestFit="1" customWidth="1"/>
    <col min="7942" max="7942" width="7.85546875" style="29" customWidth="1"/>
    <col min="7943" max="7944" width="7" style="29" bestFit="1" customWidth="1"/>
    <col min="7945" max="7945" width="8.5703125" style="29" customWidth="1"/>
    <col min="7946" max="7946" width="7" style="29" bestFit="1" customWidth="1"/>
    <col min="7947" max="7947" width="15.7109375" style="29" bestFit="1" customWidth="1"/>
    <col min="7948" max="8192" width="9.140625" style="29"/>
    <col min="8193" max="8193" width="15.7109375" style="29" customWidth="1"/>
    <col min="8194" max="8194" width="11" style="29" customWidth="1"/>
    <col min="8195" max="8195" width="8.140625" style="29" customWidth="1"/>
    <col min="8196" max="8197" width="7" style="29" bestFit="1" customWidth="1"/>
    <col min="8198" max="8198" width="7.85546875" style="29" customWidth="1"/>
    <col min="8199" max="8200" width="7" style="29" bestFit="1" customWidth="1"/>
    <col min="8201" max="8201" width="8.5703125" style="29" customWidth="1"/>
    <col min="8202" max="8202" width="7" style="29" bestFit="1" customWidth="1"/>
    <col min="8203" max="8203" width="15.7109375" style="29" bestFit="1" customWidth="1"/>
    <col min="8204" max="8448" width="9.140625" style="29"/>
    <col min="8449" max="8449" width="15.7109375" style="29" customWidth="1"/>
    <col min="8450" max="8450" width="11" style="29" customWidth="1"/>
    <col min="8451" max="8451" width="8.140625" style="29" customWidth="1"/>
    <col min="8452" max="8453" width="7" style="29" bestFit="1" customWidth="1"/>
    <col min="8454" max="8454" width="7.85546875" style="29" customWidth="1"/>
    <col min="8455" max="8456" width="7" style="29" bestFit="1" customWidth="1"/>
    <col min="8457" max="8457" width="8.5703125" style="29" customWidth="1"/>
    <col min="8458" max="8458" width="7" style="29" bestFit="1" customWidth="1"/>
    <col min="8459" max="8459" width="15.7109375" style="29" bestFit="1" customWidth="1"/>
    <col min="8460" max="8704" width="9.140625" style="29"/>
    <col min="8705" max="8705" width="15.7109375" style="29" customWidth="1"/>
    <col min="8706" max="8706" width="11" style="29" customWidth="1"/>
    <col min="8707" max="8707" width="8.140625" style="29" customWidth="1"/>
    <col min="8708" max="8709" width="7" style="29" bestFit="1" customWidth="1"/>
    <col min="8710" max="8710" width="7.85546875" style="29" customWidth="1"/>
    <col min="8711" max="8712" width="7" style="29" bestFit="1" customWidth="1"/>
    <col min="8713" max="8713" width="8.5703125" style="29" customWidth="1"/>
    <col min="8714" max="8714" width="7" style="29" bestFit="1" customWidth="1"/>
    <col min="8715" max="8715" width="15.7109375" style="29" bestFit="1" customWidth="1"/>
    <col min="8716" max="8960" width="9.140625" style="29"/>
    <col min="8961" max="8961" width="15.7109375" style="29" customWidth="1"/>
    <col min="8962" max="8962" width="11" style="29" customWidth="1"/>
    <col min="8963" max="8963" width="8.140625" style="29" customWidth="1"/>
    <col min="8964" max="8965" width="7" style="29" bestFit="1" customWidth="1"/>
    <col min="8966" max="8966" width="7.85546875" style="29" customWidth="1"/>
    <col min="8967" max="8968" width="7" style="29" bestFit="1" customWidth="1"/>
    <col min="8969" max="8969" width="8.5703125" style="29" customWidth="1"/>
    <col min="8970" max="8970" width="7" style="29" bestFit="1" customWidth="1"/>
    <col min="8971" max="8971" width="15.7109375" style="29" bestFit="1" customWidth="1"/>
    <col min="8972" max="9216" width="9.140625" style="29"/>
    <col min="9217" max="9217" width="15.7109375" style="29" customWidth="1"/>
    <col min="9218" max="9218" width="11" style="29" customWidth="1"/>
    <col min="9219" max="9219" width="8.140625" style="29" customWidth="1"/>
    <col min="9220" max="9221" width="7" style="29" bestFit="1" customWidth="1"/>
    <col min="9222" max="9222" width="7.85546875" style="29" customWidth="1"/>
    <col min="9223" max="9224" width="7" style="29" bestFit="1" customWidth="1"/>
    <col min="9225" max="9225" width="8.5703125" style="29" customWidth="1"/>
    <col min="9226" max="9226" width="7" style="29" bestFit="1" customWidth="1"/>
    <col min="9227" max="9227" width="15.7109375" style="29" bestFit="1" customWidth="1"/>
    <col min="9228" max="9472" width="9.140625" style="29"/>
    <col min="9473" max="9473" width="15.7109375" style="29" customWidth="1"/>
    <col min="9474" max="9474" width="11" style="29" customWidth="1"/>
    <col min="9475" max="9475" width="8.140625" style="29" customWidth="1"/>
    <col min="9476" max="9477" width="7" style="29" bestFit="1" customWidth="1"/>
    <col min="9478" max="9478" width="7.85546875" style="29" customWidth="1"/>
    <col min="9479" max="9480" width="7" style="29" bestFit="1" customWidth="1"/>
    <col min="9481" max="9481" width="8.5703125" style="29" customWidth="1"/>
    <col min="9482" max="9482" width="7" style="29" bestFit="1" customWidth="1"/>
    <col min="9483" max="9483" width="15.7109375" style="29" bestFit="1" customWidth="1"/>
    <col min="9484" max="9728" width="9.140625" style="29"/>
    <col min="9729" max="9729" width="15.7109375" style="29" customWidth="1"/>
    <col min="9730" max="9730" width="11" style="29" customWidth="1"/>
    <col min="9731" max="9731" width="8.140625" style="29" customWidth="1"/>
    <col min="9732" max="9733" width="7" style="29" bestFit="1" customWidth="1"/>
    <col min="9734" max="9734" width="7.85546875" style="29" customWidth="1"/>
    <col min="9735" max="9736" width="7" style="29" bestFit="1" customWidth="1"/>
    <col min="9737" max="9737" width="8.5703125" style="29" customWidth="1"/>
    <col min="9738" max="9738" width="7" style="29" bestFit="1" customWidth="1"/>
    <col min="9739" max="9739" width="15.7109375" style="29" bestFit="1" customWidth="1"/>
    <col min="9740" max="9984" width="9.140625" style="29"/>
    <col min="9985" max="9985" width="15.7109375" style="29" customWidth="1"/>
    <col min="9986" max="9986" width="11" style="29" customWidth="1"/>
    <col min="9987" max="9987" width="8.140625" style="29" customWidth="1"/>
    <col min="9988" max="9989" width="7" style="29" bestFit="1" customWidth="1"/>
    <col min="9990" max="9990" width="7.85546875" style="29" customWidth="1"/>
    <col min="9991" max="9992" width="7" style="29" bestFit="1" customWidth="1"/>
    <col min="9993" max="9993" width="8.5703125" style="29" customWidth="1"/>
    <col min="9994" max="9994" width="7" style="29" bestFit="1" customWidth="1"/>
    <col min="9995" max="9995" width="15.7109375" style="29" bestFit="1" customWidth="1"/>
    <col min="9996" max="10240" width="9.140625" style="29"/>
    <col min="10241" max="10241" width="15.7109375" style="29" customWidth="1"/>
    <col min="10242" max="10242" width="11" style="29" customWidth="1"/>
    <col min="10243" max="10243" width="8.140625" style="29" customWidth="1"/>
    <col min="10244" max="10245" width="7" style="29" bestFit="1" customWidth="1"/>
    <col min="10246" max="10246" width="7.85546875" style="29" customWidth="1"/>
    <col min="10247" max="10248" width="7" style="29" bestFit="1" customWidth="1"/>
    <col min="10249" max="10249" width="8.5703125" style="29" customWidth="1"/>
    <col min="10250" max="10250" width="7" style="29" bestFit="1" customWidth="1"/>
    <col min="10251" max="10251" width="15.7109375" style="29" bestFit="1" customWidth="1"/>
    <col min="10252" max="10496" width="9.140625" style="29"/>
    <col min="10497" max="10497" width="15.7109375" style="29" customWidth="1"/>
    <col min="10498" max="10498" width="11" style="29" customWidth="1"/>
    <col min="10499" max="10499" width="8.140625" style="29" customWidth="1"/>
    <col min="10500" max="10501" width="7" style="29" bestFit="1" customWidth="1"/>
    <col min="10502" max="10502" width="7.85546875" style="29" customWidth="1"/>
    <col min="10503" max="10504" width="7" style="29" bestFit="1" customWidth="1"/>
    <col min="10505" max="10505" width="8.5703125" style="29" customWidth="1"/>
    <col min="10506" max="10506" width="7" style="29" bestFit="1" customWidth="1"/>
    <col min="10507" max="10507" width="15.7109375" style="29" bestFit="1" customWidth="1"/>
    <col min="10508" max="10752" width="9.140625" style="29"/>
    <col min="10753" max="10753" width="15.7109375" style="29" customWidth="1"/>
    <col min="10754" max="10754" width="11" style="29" customWidth="1"/>
    <col min="10755" max="10755" width="8.140625" style="29" customWidth="1"/>
    <col min="10756" max="10757" width="7" style="29" bestFit="1" customWidth="1"/>
    <col min="10758" max="10758" width="7.85546875" style="29" customWidth="1"/>
    <col min="10759" max="10760" width="7" style="29" bestFit="1" customWidth="1"/>
    <col min="10761" max="10761" width="8.5703125" style="29" customWidth="1"/>
    <col min="10762" max="10762" width="7" style="29" bestFit="1" customWidth="1"/>
    <col min="10763" max="10763" width="15.7109375" style="29" bestFit="1" customWidth="1"/>
    <col min="10764" max="11008" width="9.140625" style="29"/>
    <col min="11009" max="11009" width="15.7109375" style="29" customWidth="1"/>
    <col min="11010" max="11010" width="11" style="29" customWidth="1"/>
    <col min="11011" max="11011" width="8.140625" style="29" customWidth="1"/>
    <col min="11012" max="11013" width="7" style="29" bestFit="1" customWidth="1"/>
    <col min="11014" max="11014" width="7.85546875" style="29" customWidth="1"/>
    <col min="11015" max="11016" width="7" style="29" bestFit="1" customWidth="1"/>
    <col min="11017" max="11017" width="8.5703125" style="29" customWidth="1"/>
    <col min="11018" max="11018" width="7" style="29" bestFit="1" customWidth="1"/>
    <col min="11019" max="11019" width="15.7109375" style="29" bestFit="1" customWidth="1"/>
    <col min="11020" max="11264" width="9.140625" style="29"/>
    <col min="11265" max="11265" width="15.7109375" style="29" customWidth="1"/>
    <col min="11266" max="11266" width="11" style="29" customWidth="1"/>
    <col min="11267" max="11267" width="8.140625" style="29" customWidth="1"/>
    <col min="11268" max="11269" width="7" style="29" bestFit="1" customWidth="1"/>
    <col min="11270" max="11270" width="7.85546875" style="29" customWidth="1"/>
    <col min="11271" max="11272" width="7" style="29" bestFit="1" customWidth="1"/>
    <col min="11273" max="11273" width="8.5703125" style="29" customWidth="1"/>
    <col min="11274" max="11274" width="7" style="29" bestFit="1" customWidth="1"/>
    <col min="11275" max="11275" width="15.7109375" style="29" bestFit="1" customWidth="1"/>
    <col min="11276" max="11520" width="9.140625" style="29"/>
    <col min="11521" max="11521" width="15.7109375" style="29" customWidth="1"/>
    <col min="11522" max="11522" width="11" style="29" customWidth="1"/>
    <col min="11523" max="11523" width="8.140625" style="29" customWidth="1"/>
    <col min="11524" max="11525" width="7" style="29" bestFit="1" customWidth="1"/>
    <col min="11526" max="11526" width="7.85546875" style="29" customWidth="1"/>
    <col min="11527" max="11528" width="7" style="29" bestFit="1" customWidth="1"/>
    <col min="11529" max="11529" width="8.5703125" style="29" customWidth="1"/>
    <col min="11530" max="11530" width="7" style="29" bestFit="1" customWidth="1"/>
    <col min="11531" max="11531" width="15.7109375" style="29" bestFit="1" customWidth="1"/>
    <col min="11532" max="11776" width="9.140625" style="29"/>
    <col min="11777" max="11777" width="15.7109375" style="29" customWidth="1"/>
    <col min="11778" max="11778" width="11" style="29" customWidth="1"/>
    <col min="11779" max="11779" width="8.140625" style="29" customWidth="1"/>
    <col min="11780" max="11781" width="7" style="29" bestFit="1" customWidth="1"/>
    <col min="11782" max="11782" width="7.85546875" style="29" customWidth="1"/>
    <col min="11783" max="11784" width="7" style="29" bestFit="1" customWidth="1"/>
    <col min="11785" max="11785" width="8.5703125" style="29" customWidth="1"/>
    <col min="11786" max="11786" width="7" style="29" bestFit="1" customWidth="1"/>
    <col min="11787" max="11787" width="15.7109375" style="29" bestFit="1" customWidth="1"/>
    <col min="11788" max="12032" width="9.140625" style="29"/>
    <col min="12033" max="12033" width="15.7109375" style="29" customWidth="1"/>
    <col min="12034" max="12034" width="11" style="29" customWidth="1"/>
    <col min="12035" max="12035" width="8.140625" style="29" customWidth="1"/>
    <col min="12036" max="12037" width="7" style="29" bestFit="1" customWidth="1"/>
    <col min="12038" max="12038" width="7.85546875" style="29" customWidth="1"/>
    <col min="12039" max="12040" width="7" style="29" bestFit="1" customWidth="1"/>
    <col min="12041" max="12041" width="8.5703125" style="29" customWidth="1"/>
    <col min="12042" max="12042" width="7" style="29" bestFit="1" customWidth="1"/>
    <col min="12043" max="12043" width="15.7109375" style="29" bestFit="1" customWidth="1"/>
    <col min="12044" max="12288" width="9.140625" style="29"/>
    <col min="12289" max="12289" width="15.7109375" style="29" customWidth="1"/>
    <col min="12290" max="12290" width="11" style="29" customWidth="1"/>
    <col min="12291" max="12291" width="8.140625" style="29" customWidth="1"/>
    <col min="12292" max="12293" width="7" style="29" bestFit="1" customWidth="1"/>
    <col min="12294" max="12294" width="7.85546875" style="29" customWidth="1"/>
    <col min="12295" max="12296" width="7" style="29" bestFit="1" customWidth="1"/>
    <col min="12297" max="12297" width="8.5703125" style="29" customWidth="1"/>
    <col min="12298" max="12298" width="7" style="29" bestFit="1" customWidth="1"/>
    <col min="12299" max="12299" width="15.7109375" style="29" bestFit="1" customWidth="1"/>
    <col min="12300" max="12544" width="9.140625" style="29"/>
    <col min="12545" max="12545" width="15.7109375" style="29" customWidth="1"/>
    <col min="12546" max="12546" width="11" style="29" customWidth="1"/>
    <col min="12547" max="12547" width="8.140625" style="29" customWidth="1"/>
    <col min="12548" max="12549" width="7" style="29" bestFit="1" customWidth="1"/>
    <col min="12550" max="12550" width="7.85546875" style="29" customWidth="1"/>
    <col min="12551" max="12552" width="7" style="29" bestFit="1" customWidth="1"/>
    <col min="12553" max="12553" width="8.5703125" style="29" customWidth="1"/>
    <col min="12554" max="12554" width="7" style="29" bestFit="1" customWidth="1"/>
    <col min="12555" max="12555" width="15.7109375" style="29" bestFit="1" customWidth="1"/>
    <col min="12556" max="12800" width="9.140625" style="29"/>
    <col min="12801" max="12801" width="15.7109375" style="29" customWidth="1"/>
    <col min="12802" max="12802" width="11" style="29" customWidth="1"/>
    <col min="12803" max="12803" width="8.140625" style="29" customWidth="1"/>
    <col min="12804" max="12805" width="7" style="29" bestFit="1" customWidth="1"/>
    <col min="12806" max="12806" width="7.85546875" style="29" customWidth="1"/>
    <col min="12807" max="12808" width="7" style="29" bestFit="1" customWidth="1"/>
    <col min="12809" max="12809" width="8.5703125" style="29" customWidth="1"/>
    <col min="12810" max="12810" width="7" style="29" bestFit="1" customWidth="1"/>
    <col min="12811" max="12811" width="15.7109375" style="29" bestFit="1" customWidth="1"/>
    <col min="12812" max="13056" width="9.140625" style="29"/>
    <col min="13057" max="13057" width="15.7109375" style="29" customWidth="1"/>
    <col min="13058" max="13058" width="11" style="29" customWidth="1"/>
    <col min="13059" max="13059" width="8.140625" style="29" customWidth="1"/>
    <col min="13060" max="13061" width="7" style="29" bestFit="1" customWidth="1"/>
    <col min="13062" max="13062" width="7.85546875" style="29" customWidth="1"/>
    <col min="13063" max="13064" width="7" style="29" bestFit="1" customWidth="1"/>
    <col min="13065" max="13065" width="8.5703125" style="29" customWidth="1"/>
    <col min="13066" max="13066" width="7" style="29" bestFit="1" customWidth="1"/>
    <col min="13067" max="13067" width="15.7109375" style="29" bestFit="1" customWidth="1"/>
    <col min="13068" max="13312" width="9.140625" style="29"/>
    <col min="13313" max="13313" width="15.7109375" style="29" customWidth="1"/>
    <col min="13314" max="13314" width="11" style="29" customWidth="1"/>
    <col min="13315" max="13315" width="8.140625" style="29" customWidth="1"/>
    <col min="13316" max="13317" width="7" style="29" bestFit="1" customWidth="1"/>
    <col min="13318" max="13318" width="7.85546875" style="29" customWidth="1"/>
    <col min="13319" max="13320" width="7" style="29" bestFit="1" customWidth="1"/>
    <col min="13321" max="13321" width="8.5703125" style="29" customWidth="1"/>
    <col min="13322" max="13322" width="7" style="29" bestFit="1" customWidth="1"/>
    <col min="13323" max="13323" width="15.7109375" style="29" bestFit="1" customWidth="1"/>
    <col min="13324" max="13568" width="9.140625" style="29"/>
    <col min="13569" max="13569" width="15.7109375" style="29" customWidth="1"/>
    <col min="13570" max="13570" width="11" style="29" customWidth="1"/>
    <col min="13571" max="13571" width="8.140625" style="29" customWidth="1"/>
    <col min="13572" max="13573" width="7" style="29" bestFit="1" customWidth="1"/>
    <col min="13574" max="13574" width="7.85546875" style="29" customWidth="1"/>
    <col min="13575" max="13576" width="7" style="29" bestFit="1" customWidth="1"/>
    <col min="13577" max="13577" width="8.5703125" style="29" customWidth="1"/>
    <col min="13578" max="13578" width="7" style="29" bestFit="1" customWidth="1"/>
    <col min="13579" max="13579" width="15.7109375" style="29" bestFit="1" customWidth="1"/>
    <col min="13580" max="13824" width="9.140625" style="29"/>
    <col min="13825" max="13825" width="15.7109375" style="29" customWidth="1"/>
    <col min="13826" max="13826" width="11" style="29" customWidth="1"/>
    <col min="13827" max="13827" width="8.140625" style="29" customWidth="1"/>
    <col min="13828" max="13829" width="7" style="29" bestFit="1" customWidth="1"/>
    <col min="13830" max="13830" width="7.85546875" style="29" customWidth="1"/>
    <col min="13831" max="13832" width="7" style="29" bestFit="1" customWidth="1"/>
    <col min="13833" max="13833" width="8.5703125" style="29" customWidth="1"/>
    <col min="13834" max="13834" width="7" style="29" bestFit="1" customWidth="1"/>
    <col min="13835" max="13835" width="15.7109375" style="29" bestFit="1" customWidth="1"/>
    <col min="13836" max="14080" width="9.140625" style="29"/>
    <col min="14081" max="14081" width="15.7109375" style="29" customWidth="1"/>
    <col min="14082" max="14082" width="11" style="29" customWidth="1"/>
    <col min="14083" max="14083" width="8.140625" style="29" customWidth="1"/>
    <col min="14084" max="14085" width="7" style="29" bestFit="1" customWidth="1"/>
    <col min="14086" max="14086" width="7.85546875" style="29" customWidth="1"/>
    <col min="14087" max="14088" width="7" style="29" bestFit="1" customWidth="1"/>
    <col min="14089" max="14089" width="8.5703125" style="29" customWidth="1"/>
    <col min="14090" max="14090" width="7" style="29" bestFit="1" customWidth="1"/>
    <col min="14091" max="14091" width="15.7109375" style="29" bestFit="1" customWidth="1"/>
    <col min="14092" max="14336" width="9.140625" style="29"/>
    <col min="14337" max="14337" width="15.7109375" style="29" customWidth="1"/>
    <col min="14338" max="14338" width="11" style="29" customWidth="1"/>
    <col min="14339" max="14339" width="8.140625" style="29" customWidth="1"/>
    <col min="14340" max="14341" width="7" style="29" bestFit="1" customWidth="1"/>
    <col min="14342" max="14342" width="7.85546875" style="29" customWidth="1"/>
    <col min="14343" max="14344" width="7" style="29" bestFit="1" customWidth="1"/>
    <col min="14345" max="14345" width="8.5703125" style="29" customWidth="1"/>
    <col min="14346" max="14346" width="7" style="29" bestFit="1" customWidth="1"/>
    <col min="14347" max="14347" width="15.7109375" style="29" bestFit="1" customWidth="1"/>
    <col min="14348" max="14592" width="9.140625" style="29"/>
    <col min="14593" max="14593" width="15.7109375" style="29" customWidth="1"/>
    <col min="14594" max="14594" width="11" style="29" customWidth="1"/>
    <col min="14595" max="14595" width="8.140625" style="29" customWidth="1"/>
    <col min="14596" max="14597" width="7" style="29" bestFit="1" customWidth="1"/>
    <col min="14598" max="14598" width="7.85546875" style="29" customWidth="1"/>
    <col min="14599" max="14600" width="7" style="29" bestFit="1" customWidth="1"/>
    <col min="14601" max="14601" width="8.5703125" style="29" customWidth="1"/>
    <col min="14602" max="14602" width="7" style="29" bestFit="1" customWidth="1"/>
    <col min="14603" max="14603" width="15.7109375" style="29" bestFit="1" customWidth="1"/>
    <col min="14604" max="14848" width="9.140625" style="29"/>
    <col min="14849" max="14849" width="15.7109375" style="29" customWidth="1"/>
    <col min="14850" max="14850" width="11" style="29" customWidth="1"/>
    <col min="14851" max="14851" width="8.140625" style="29" customWidth="1"/>
    <col min="14852" max="14853" width="7" style="29" bestFit="1" customWidth="1"/>
    <col min="14854" max="14854" width="7.85546875" style="29" customWidth="1"/>
    <col min="14855" max="14856" width="7" style="29" bestFit="1" customWidth="1"/>
    <col min="14857" max="14857" width="8.5703125" style="29" customWidth="1"/>
    <col min="14858" max="14858" width="7" style="29" bestFit="1" customWidth="1"/>
    <col min="14859" max="14859" width="15.7109375" style="29" bestFit="1" customWidth="1"/>
    <col min="14860" max="15104" width="9.140625" style="29"/>
    <col min="15105" max="15105" width="15.7109375" style="29" customWidth="1"/>
    <col min="15106" max="15106" width="11" style="29" customWidth="1"/>
    <col min="15107" max="15107" width="8.140625" style="29" customWidth="1"/>
    <col min="15108" max="15109" width="7" style="29" bestFit="1" customWidth="1"/>
    <col min="15110" max="15110" width="7.85546875" style="29" customWidth="1"/>
    <col min="15111" max="15112" width="7" style="29" bestFit="1" customWidth="1"/>
    <col min="15113" max="15113" width="8.5703125" style="29" customWidth="1"/>
    <col min="15114" max="15114" width="7" style="29" bestFit="1" customWidth="1"/>
    <col min="15115" max="15115" width="15.7109375" style="29" bestFit="1" customWidth="1"/>
    <col min="15116" max="15360" width="9.140625" style="29"/>
    <col min="15361" max="15361" width="15.7109375" style="29" customWidth="1"/>
    <col min="15362" max="15362" width="11" style="29" customWidth="1"/>
    <col min="15363" max="15363" width="8.140625" style="29" customWidth="1"/>
    <col min="15364" max="15365" width="7" style="29" bestFit="1" customWidth="1"/>
    <col min="15366" max="15366" width="7.85546875" style="29" customWidth="1"/>
    <col min="15367" max="15368" width="7" style="29" bestFit="1" customWidth="1"/>
    <col min="15369" max="15369" width="8.5703125" style="29" customWidth="1"/>
    <col min="15370" max="15370" width="7" style="29" bestFit="1" customWidth="1"/>
    <col min="15371" max="15371" width="15.7109375" style="29" bestFit="1" customWidth="1"/>
    <col min="15372" max="15616" width="9.140625" style="29"/>
    <col min="15617" max="15617" width="15.7109375" style="29" customWidth="1"/>
    <col min="15618" max="15618" width="11" style="29" customWidth="1"/>
    <col min="15619" max="15619" width="8.140625" style="29" customWidth="1"/>
    <col min="15620" max="15621" width="7" style="29" bestFit="1" customWidth="1"/>
    <col min="15622" max="15622" width="7.85546875" style="29" customWidth="1"/>
    <col min="15623" max="15624" width="7" style="29" bestFit="1" customWidth="1"/>
    <col min="15625" max="15625" width="8.5703125" style="29" customWidth="1"/>
    <col min="15626" max="15626" width="7" style="29" bestFit="1" customWidth="1"/>
    <col min="15627" max="15627" width="15.7109375" style="29" bestFit="1" customWidth="1"/>
    <col min="15628" max="15872" width="9.140625" style="29"/>
    <col min="15873" max="15873" width="15.7109375" style="29" customWidth="1"/>
    <col min="15874" max="15874" width="11" style="29" customWidth="1"/>
    <col min="15875" max="15875" width="8.140625" style="29" customWidth="1"/>
    <col min="15876" max="15877" width="7" style="29" bestFit="1" customWidth="1"/>
    <col min="15878" max="15878" width="7.85546875" style="29" customWidth="1"/>
    <col min="15879" max="15880" width="7" style="29" bestFit="1" customWidth="1"/>
    <col min="15881" max="15881" width="8.5703125" style="29" customWidth="1"/>
    <col min="15882" max="15882" width="7" style="29" bestFit="1" customWidth="1"/>
    <col min="15883" max="15883" width="15.7109375" style="29" bestFit="1" customWidth="1"/>
    <col min="15884" max="16128" width="9.140625" style="29"/>
    <col min="16129" max="16129" width="15.7109375" style="29" customWidth="1"/>
    <col min="16130" max="16130" width="11" style="29" customWidth="1"/>
    <col min="16131" max="16131" width="8.140625" style="29" customWidth="1"/>
    <col min="16132" max="16133" width="7" style="29" bestFit="1" customWidth="1"/>
    <col min="16134" max="16134" width="7.85546875" style="29" customWidth="1"/>
    <col min="16135" max="16136" width="7" style="29" bestFit="1" customWidth="1"/>
    <col min="16137" max="16137" width="8.5703125" style="29" customWidth="1"/>
    <col min="16138" max="16138" width="7" style="29" bestFit="1" customWidth="1"/>
    <col min="16139" max="16139" width="15.7109375" style="29" bestFit="1" customWidth="1"/>
    <col min="16140" max="16384" width="9.140625" style="29"/>
  </cols>
  <sheetData>
    <row r="1" spans="1:11" ht="18.75" customHeight="1" x14ac:dyDescent="0.2">
      <c r="A1" s="674" t="s">
        <v>309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ht="33" customHeight="1" x14ac:dyDescent="0.2">
      <c r="A2" s="723" t="s">
        <v>341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</row>
    <row r="3" spans="1:11" ht="24" customHeight="1" x14ac:dyDescent="0.2">
      <c r="A3" s="675">
        <v>2012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</row>
    <row r="4" spans="1:11" ht="20.25" customHeight="1" x14ac:dyDescent="0.3">
      <c r="A4" s="482" t="s">
        <v>632</v>
      </c>
      <c r="B4" s="489"/>
      <c r="C4" s="489"/>
      <c r="D4" s="730"/>
      <c r="E4" s="730"/>
      <c r="F4" s="730"/>
      <c r="G4" s="548"/>
      <c r="H4" s="489"/>
      <c r="I4" s="548"/>
      <c r="J4" s="549"/>
      <c r="K4" s="464" t="s">
        <v>54</v>
      </c>
    </row>
    <row r="5" spans="1:11" ht="31.5" customHeight="1" thickBot="1" x14ac:dyDescent="0.25">
      <c r="A5" s="726" t="s">
        <v>195</v>
      </c>
      <c r="B5" s="728" t="s">
        <v>279</v>
      </c>
      <c r="C5" s="668"/>
      <c r="D5" s="668"/>
      <c r="E5" s="669" t="s">
        <v>232</v>
      </c>
      <c r="F5" s="669"/>
      <c r="G5" s="669"/>
      <c r="H5" s="679" t="s">
        <v>233</v>
      </c>
      <c r="I5" s="679"/>
      <c r="J5" s="729"/>
      <c r="K5" s="726" t="s">
        <v>196</v>
      </c>
    </row>
    <row r="6" spans="1:11" ht="37.5" customHeight="1" thickTop="1" x14ac:dyDescent="0.2">
      <c r="A6" s="727"/>
      <c r="B6" s="102" t="s">
        <v>231</v>
      </c>
      <c r="C6" s="81" t="s">
        <v>214</v>
      </c>
      <c r="D6" s="81" t="s">
        <v>215</v>
      </c>
      <c r="E6" s="102" t="s">
        <v>22</v>
      </c>
      <c r="F6" s="81" t="s">
        <v>214</v>
      </c>
      <c r="G6" s="81" t="s">
        <v>215</v>
      </c>
      <c r="H6" s="102" t="s">
        <v>22</v>
      </c>
      <c r="I6" s="81" t="s">
        <v>214</v>
      </c>
      <c r="J6" s="81" t="s">
        <v>215</v>
      </c>
      <c r="K6" s="727"/>
    </row>
    <row r="7" spans="1:11" ht="18" customHeight="1" thickBot="1" x14ac:dyDescent="0.25">
      <c r="A7" s="133" t="s">
        <v>124</v>
      </c>
      <c r="B7" s="233">
        <f>D7+C7</f>
        <v>148</v>
      </c>
      <c r="C7" s="233">
        <f>I7+F7</f>
        <v>55</v>
      </c>
      <c r="D7" s="233">
        <f>J7+G7</f>
        <v>93</v>
      </c>
      <c r="E7" s="233">
        <f>G7+F7</f>
        <v>99</v>
      </c>
      <c r="F7" s="225">
        <v>34</v>
      </c>
      <c r="G7" s="225">
        <v>65</v>
      </c>
      <c r="H7" s="233">
        <f>J7+I7</f>
        <v>49</v>
      </c>
      <c r="I7" s="225">
        <v>21</v>
      </c>
      <c r="J7" s="225">
        <v>28</v>
      </c>
      <c r="K7" s="88" t="s">
        <v>125</v>
      </c>
    </row>
    <row r="8" spans="1:11" ht="18" customHeight="1" thickBot="1" x14ac:dyDescent="0.25">
      <c r="A8" s="49">
        <v>1</v>
      </c>
      <c r="B8" s="291">
        <f t="shared" ref="B8:B71" si="0">D8+C8</f>
        <v>6</v>
      </c>
      <c r="C8" s="291">
        <f t="shared" ref="C8:C71" si="1">I8+F8</f>
        <v>2</v>
      </c>
      <c r="D8" s="291">
        <f t="shared" ref="D8:D71" si="2">J8+G8</f>
        <v>4</v>
      </c>
      <c r="E8" s="291">
        <f t="shared" ref="E8:E71" si="3">G8+F8</f>
        <v>5</v>
      </c>
      <c r="F8" s="213">
        <v>2</v>
      </c>
      <c r="G8" s="213">
        <v>3</v>
      </c>
      <c r="H8" s="291">
        <f t="shared" ref="H8:H71" si="4">J8+I8</f>
        <v>1</v>
      </c>
      <c r="I8" s="213">
        <v>0</v>
      </c>
      <c r="J8" s="213">
        <v>1</v>
      </c>
      <c r="K8" s="89">
        <v>1</v>
      </c>
    </row>
    <row r="9" spans="1:11" ht="18" customHeight="1" thickBot="1" x14ac:dyDescent="0.25">
      <c r="A9" s="50">
        <v>2</v>
      </c>
      <c r="B9" s="233">
        <f t="shared" si="0"/>
        <v>18</v>
      </c>
      <c r="C9" s="233">
        <f t="shared" si="1"/>
        <v>12</v>
      </c>
      <c r="D9" s="233">
        <f t="shared" si="2"/>
        <v>6</v>
      </c>
      <c r="E9" s="233">
        <f t="shared" si="3"/>
        <v>13</v>
      </c>
      <c r="F9" s="215">
        <v>8</v>
      </c>
      <c r="G9" s="215">
        <v>5</v>
      </c>
      <c r="H9" s="233">
        <f t="shared" si="4"/>
        <v>5</v>
      </c>
      <c r="I9" s="215">
        <v>4</v>
      </c>
      <c r="J9" s="215">
        <v>1</v>
      </c>
      <c r="K9" s="90">
        <v>2</v>
      </c>
    </row>
    <row r="10" spans="1:11" ht="18" customHeight="1" thickBot="1" x14ac:dyDescent="0.25">
      <c r="A10" s="49">
        <v>3</v>
      </c>
      <c r="B10" s="291">
        <f t="shared" si="0"/>
        <v>11</v>
      </c>
      <c r="C10" s="291">
        <f t="shared" si="1"/>
        <v>4</v>
      </c>
      <c r="D10" s="291">
        <f t="shared" si="2"/>
        <v>7</v>
      </c>
      <c r="E10" s="291">
        <f t="shared" si="3"/>
        <v>8</v>
      </c>
      <c r="F10" s="213">
        <v>3</v>
      </c>
      <c r="G10" s="213">
        <v>5</v>
      </c>
      <c r="H10" s="291">
        <f t="shared" si="4"/>
        <v>3</v>
      </c>
      <c r="I10" s="213">
        <v>1</v>
      </c>
      <c r="J10" s="213">
        <v>2</v>
      </c>
      <c r="K10" s="89">
        <v>3</v>
      </c>
    </row>
    <row r="11" spans="1:11" ht="18" customHeight="1" thickBot="1" x14ac:dyDescent="0.25">
      <c r="A11" s="50">
        <v>4</v>
      </c>
      <c r="B11" s="233">
        <f t="shared" si="0"/>
        <v>5</v>
      </c>
      <c r="C11" s="233">
        <f t="shared" si="1"/>
        <v>2</v>
      </c>
      <c r="D11" s="233">
        <f t="shared" si="2"/>
        <v>3</v>
      </c>
      <c r="E11" s="233">
        <f t="shared" si="3"/>
        <v>4</v>
      </c>
      <c r="F11" s="215">
        <v>2</v>
      </c>
      <c r="G11" s="215">
        <v>2</v>
      </c>
      <c r="H11" s="233">
        <f t="shared" si="4"/>
        <v>1</v>
      </c>
      <c r="I11" s="215">
        <v>0</v>
      </c>
      <c r="J11" s="215">
        <v>1</v>
      </c>
      <c r="K11" s="90">
        <v>4</v>
      </c>
    </row>
    <row r="12" spans="1:11" ht="18" customHeight="1" thickBot="1" x14ac:dyDescent="0.25">
      <c r="A12" s="49">
        <v>5</v>
      </c>
      <c r="B12" s="291">
        <f t="shared" si="0"/>
        <v>7</v>
      </c>
      <c r="C12" s="291">
        <f t="shared" si="1"/>
        <v>4</v>
      </c>
      <c r="D12" s="291">
        <f t="shared" si="2"/>
        <v>3</v>
      </c>
      <c r="E12" s="291">
        <f t="shared" si="3"/>
        <v>7</v>
      </c>
      <c r="F12" s="213">
        <v>4</v>
      </c>
      <c r="G12" s="213">
        <v>3</v>
      </c>
      <c r="H12" s="291">
        <f t="shared" si="4"/>
        <v>0</v>
      </c>
      <c r="I12" s="213">
        <v>0</v>
      </c>
      <c r="J12" s="213">
        <v>0</v>
      </c>
      <c r="K12" s="89">
        <v>5</v>
      </c>
    </row>
    <row r="13" spans="1:11" ht="18" customHeight="1" thickBot="1" x14ac:dyDescent="0.25">
      <c r="A13" s="50">
        <v>6</v>
      </c>
      <c r="B13" s="233">
        <f t="shared" si="0"/>
        <v>8</v>
      </c>
      <c r="C13" s="233">
        <f t="shared" si="1"/>
        <v>3</v>
      </c>
      <c r="D13" s="233">
        <f t="shared" si="2"/>
        <v>5</v>
      </c>
      <c r="E13" s="233">
        <f t="shared" si="3"/>
        <v>7</v>
      </c>
      <c r="F13" s="215">
        <v>3</v>
      </c>
      <c r="G13" s="215">
        <v>4</v>
      </c>
      <c r="H13" s="233">
        <f t="shared" si="4"/>
        <v>1</v>
      </c>
      <c r="I13" s="215">
        <v>0</v>
      </c>
      <c r="J13" s="215">
        <v>1</v>
      </c>
      <c r="K13" s="90">
        <v>6</v>
      </c>
    </row>
    <row r="14" spans="1:11" ht="18" customHeight="1" thickBot="1" x14ac:dyDescent="0.25">
      <c r="A14" s="49">
        <v>7</v>
      </c>
      <c r="B14" s="291">
        <f t="shared" si="0"/>
        <v>5</v>
      </c>
      <c r="C14" s="291">
        <f t="shared" si="1"/>
        <v>3</v>
      </c>
      <c r="D14" s="291">
        <f t="shared" si="2"/>
        <v>2</v>
      </c>
      <c r="E14" s="291">
        <f t="shared" si="3"/>
        <v>3</v>
      </c>
      <c r="F14" s="213">
        <v>1</v>
      </c>
      <c r="G14" s="213">
        <v>2</v>
      </c>
      <c r="H14" s="291">
        <f t="shared" si="4"/>
        <v>2</v>
      </c>
      <c r="I14" s="213">
        <v>2</v>
      </c>
      <c r="J14" s="213">
        <v>0</v>
      </c>
      <c r="K14" s="89">
        <v>7</v>
      </c>
    </row>
    <row r="15" spans="1:11" ht="18" customHeight="1" thickBot="1" x14ac:dyDescent="0.25">
      <c r="A15" s="50">
        <v>8</v>
      </c>
      <c r="B15" s="233">
        <f t="shared" si="0"/>
        <v>3</v>
      </c>
      <c r="C15" s="233">
        <f t="shared" si="1"/>
        <v>2</v>
      </c>
      <c r="D15" s="233">
        <f t="shared" si="2"/>
        <v>1</v>
      </c>
      <c r="E15" s="233">
        <f t="shared" si="3"/>
        <v>3</v>
      </c>
      <c r="F15" s="215">
        <v>2</v>
      </c>
      <c r="G15" s="215">
        <v>1</v>
      </c>
      <c r="H15" s="233">
        <f t="shared" si="4"/>
        <v>0</v>
      </c>
      <c r="I15" s="215">
        <v>0</v>
      </c>
      <c r="J15" s="215">
        <v>0</v>
      </c>
      <c r="K15" s="90">
        <v>8</v>
      </c>
    </row>
    <row r="16" spans="1:11" ht="18" customHeight="1" thickBot="1" x14ac:dyDescent="0.25">
      <c r="A16" s="49">
        <v>9</v>
      </c>
      <c r="B16" s="291">
        <f t="shared" si="0"/>
        <v>1</v>
      </c>
      <c r="C16" s="291">
        <f t="shared" si="1"/>
        <v>0</v>
      </c>
      <c r="D16" s="291">
        <f t="shared" si="2"/>
        <v>1</v>
      </c>
      <c r="E16" s="291">
        <f t="shared" si="3"/>
        <v>1</v>
      </c>
      <c r="F16" s="213">
        <v>0</v>
      </c>
      <c r="G16" s="213">
        <v>1</v>
      </c>
      <c r="H16" s="291">
        <f t="shared" si="4"/>
        <v>0</v>
      </c>
      <c r="I16" s="213">
        <v>0</v>
      </c>
      <c r="J16" s="213">
        <v>0</v>
      </c>
      <c r="K16" s="89">
        <v>9</v>
      </c>
    </row>
    <row r="17" spans="1:11" ht="18" customHeight="1" thickBot="1" x14ac:dyDescent="0.25">
      <c r="A17" s="50">
        <v>10</v>
      </c>
      <c r="B17" s="233">
        <f t="shared" si="0"/>
        <v>3</v>
      </c>
      <c r="C17" s="233">
        <f t="shared" si="1"/>
        <v>0</v>
      </c>
      <c r="D17" s="233">
        <f t="shared" si="2"/>
        <v>3</v>
      </c>
      <c r="E17" s="233">
        <f t="shared" si="3"/>
        <v>2</v>
      </c>
      <c r="F17" s="215">
        <v>0</v>
      </c>
      <c r="G17" s="215">
        <v>2</v>
      </c>
      <c r="H17" s="233">
        <f t="shared" si="4"/>
        <v>1</v>
      </c>
      <c r="I17" s="215">
        <v>0</v>
      </c>
      <c r="J17" s="215">
        <v>1</v>
      </c>
      <c r="K17" s="90">
        <v>10</v>
      </c>
    </row>
    <row r="18" spans="1:11" ht="18" customHeight="1" thickBot="1" x14ac:dyDescent="0.25">
      <c r="A18" s="49">
        <v>11</v>
      </c>
      <c r="B18" s="291">
        <f t="shared" si="0"/>
        <v>2</v>
      </c>
      <c r="C18" s="291">
        <f t="shared" si="1"/>
        <v>1</v>
      </c>
      <c r="D18" s="291">
        <f t="shared" si="2"/>
        <v>1</v>
      </c>
      <c r="E18" s="291">
        <f t="shared" si="3"/>
        <v>2</v>
      </c>
      <c r="F18" s="213">
        <v>1</v>
      </c>
      <c r="G18" s="213">
        <v>1</v>
      </c>
      <c r="H18" s="291">
        <f t="shared" si="4"/>
        <v>0</v>
      </c>
      <c r="I18" s="213">
        <v>0</v>
      </c>
      <c r="J18" s="213">
        <v>0</v>
      </c>
      <c r="K18" s="89">
        <v>11</v>
      </c>
    </row>
    <row r="19" spans="1:11" ht="18" customHeight="1" thickBot="1" x14ac:dyDescent="0.25">
      <c r="A19" s="50">
        <v>12</v>
      </c>
      <c r="B19" s="233">
        <f t="shared" si="0"/>
        <v>1</v>
      </c>
      <c r="C19" s="233">
        <f t="shared" si="1"/>
        <v>0</v>
      </c>
      <c r="D19" s="233">
        <f t="shared" si="2"/>
        <v>1</v>
      </c>
      <c r="E19" s="233">
        <f t="shared" si="3"/>
        <v>1</v>
      </c>
      <c r="F19" s="215">
        <v>0</v>
      </c>
      <c r="G19" s="215">
        <v>1</v>
      </c>
      <c r="H19" s="233">
        <f t="shared" si="4"/>
        <v>0</v>
      </c>
      <c r="I19" s="215">
        <v>0</v>
      </c>
      <c r="J19" s="215">
        <v>0</v>
      </c>
      <c r="K19" s="90">
        <v>12</v>
      </c>
    </row>
    <row r="20" spans="1:11" ht="18" customHeight="1" thickBot="1" x14ac:dyDescent="0.25">
      <c r="A20" s="49">
        <v>13</v>
      </c>
      <c r="B20" s="291">
        <f t="shared" si="0"/>
        <v>5</v>
      </c>
      <c r="C20" s="291">
        <f t="shared" si="1"/>
        <v>1</v>
      </c>
      <c r="D20" s="291">
        <f t="shared" si="2"/>
        <v>4</v>
      </c>
      <c r="E20" s="291">
        <f t="shared" si="3"/>
        <v>5</v>
      </c>
      <c r="F20" s="213">
        <v>1</v>
      </c>
      <c r="G20" s="213">
        <v>4</v>
      </c>
      <c r="H20" s="291">
        <f t="shared" si="4"/>
        <v>0</v>
      </c>
      <c r="I20" s="213">
        <v>0</v>
      </c>
      <c r="J20" s="213">
        <v>0</v>
      </c>
      <c r="K20" s="89">
        <v>13</v>
      </c>
    </row>
    <row r="21" spans="1:11" ht="18" customHeight="1" thickBot="1" x14ac:dyDescent="0.25">
      <c r="A21" s="50">
        <v>14</v>
      </c>
      <c r="B21" s="233">
        <f t="shared" si="0"/>
        <v>3</v>
      </c>
      <c r="C21" s="233">
        <f t="shared" si="1"/>
        <v>1</v>
      </c>
      <c r="D21" s="233">
        <f t="shared" si="2"/>
        <v>2</v>
      </c>
      <c r="E21" s="233">
        <f t="shared" si="3"/>
        <v>1</v>
      </c>
      <c r="F21" s="215">
        <v>0</v>
      </c>
      <c r="G21" s="215">
        <v>1</v>
      </c>
      <c r="H21" s="233">
        <f t="shared" si="4"/>
        <v>2</v>
      </c>
      <c r="I21" s="215">
        <v>1</v>
      </c>
      <c r="J21" s="215">
        <v>1</v>
      </c>
      <c r="K21" s="90">
        <v>14</v>
      </c>
    </row>
    <row r="22" spans="1:11" ht="18" customHeight="1" thickBot="1" x14ac:dyDescent="0.25">
      <c r="A22" s="49">
        <v>15</v>
      </c>
      <c r="B22" s="291">
        <f t="shared" si="0"/>
        <v>4</v>
      </c>
      <c r="C22" s="291">
        <f t="shared" si="1"/>
        <v>0</v>
      </c>
      <c r="D22" s="291">
        <f t="shared" si="2"/>
        <v>4</v>
      </c>
      <c r="E22" s="291">
        <f t="shared" si="3"/>
        <v>2</v>
      </c>
      <c r="F22" s="213">
        <v>0</v>
      </c>
      <c r="G22" s="213">
        <v>2</v>
      </c>
      <c r="H22" s="291">
        <f t="shared" si="4"/>
        <v>2</v>
      </c>
      <c r="I22" s="213">
        <v>0</v>
      </c>
      <c r="J22" s="213">
        <v>2</v>
      </c>
      <c r="K22" s="89">
        <v>15</v>
      </c>
    </row>
    <row r="23" spans="1:11" ht="18" customHeight="1" thickBot="1" x14ac:dyDescent="0.25">
      <c r="A23" s="50">
        <v>16</v>
      </c>
      <c r="B23" s="233">
        <f t="shared" si="0"/>
        <v>6</v>
      </c>
      <c r="C23" s="233">
        <f t="shared" si="1"/>
        <v>1</v>
      </c>
      <c r="D23" s="233">
        <f t="shared" si="2"/>
        <v>5</v>
      </c>
      <c r="E23" s="233">
        <f t="shared" si="3"/>
        <v>4</v>
      </c>
      <c r="F23" s="215">
        <v>1</v>
      </c>
      <c r="G23" s="215">
        <v>3</v>
      </c>
      <c r="H23" s="233">
        <f t="shared" si="4"/>
        <v>2</v>
      </c>
      <c r="I23" s="215">
        <v>0</v>
      </c>
      <c r="J23" s="215">
        <v>2</v>
      </c>
      <c r="K23" s="90">
        <v>16</v>
      </c>
    </row>
    <row r="24" spans="1:11" ht="18" customHeight="1" thickBot="1" x14ac:dyDescent="0.25">
      <c r="A24" s="49">
        <v>17</v>
      </c>
      <c r="B24" s="291">
        <f t="shared" si="0"/>
        <v>10</v>
      </c>
      <c r="C24" s="291">
        <f t="shared" si="1"/>
        <v>3</v>
      </c>
      <c r="D24" s="291">
        <f t="shared" si="2"/>
        <v>7</v>
      </c>
      <c r="E24" s="291">
        <f t="shared" si="3"/>
        <v>3</v>
      </c>
      <c r="F24" s="213">
        <v>2</v>
      </c>
      <c r="G24" s="213">
        <v>1</v>
      </c>
      <c r="H24" s="291">
        <f t="shared" si="4"/>
        <v>7</v>
      </c>
      <c r="I24" s="213">
        <v>1</v>
      </c>
      <c r="J24" s="213">
        <v>6</v>
      </c>
      <c r="K24" s="89">
        <v>17</v>
      </c>
    </row>
    <row r="25" spans="1:11" ht="18" customHeight="1" thickBot="1" x14ac:dyDescent="0.25">
      <c r="A25" s="50">
        <v>18</v>
      </c>
      <c r="B25" s="233">
        <f t="shared" si="0"/>
        <v>8</v>
      </c>
      <c r="C25" s="233">
        <f t="shared" si="1"/>
        <v>0</v>
      </c>
      <c r="D25" s="233">
        <f t="shared" si="2"/>
        <v>8</v>
      </c>
      <c r="E25" s="233">
        <f t="shared" si="3"/>
        <v>3</v>
      </c>
      <c r="F25" s="215">
        <v>0</v>
      </c>
      <c r="G25" s="215">
        <v>3</v>
      </c>
      <c r="H25" s="233">
        <f t="shared" si="4"/>
        <v>5</v>
      </c>
      <c r="I25" s="215">
        <v>0</v>
      </c>
      <c r="J25" s="215">
        <v>5</v>
      </c>
      <c r="K25" s="90">
        <v>18</v>
      </c>
    </row>
    <row r="26" spans="1:11" ht="18" customHeight="1" thickBot="1" x14ac:dyDescent="0.25">
      <c r="A26" s="49">
        <v>19</v>
      </c>
      <c r="B26" s="291">
        <f t="shared" si="0"/>
        <v>14</v>
      </c>
      <c r="C26" s="291">
        <f t="shared" si="1"/>
        <v>0</v>
      </c>
      <c r="D26" s="291">
        <f t="shared" si="2"/>
        <v>14</v>
      </c>
      <c r="E26" s="291">
        <f t="shared" si="3"/>
        <v>6</v>
      </c>
      <c r="F26" s="213">
        <v>0</v>
      </c>
      <c r="G26" s="213">
        <v>6</v>
      </c>
      <c r="H26" s="291">
        <f t="shared" si="4"/>
        <v>8</v>
      </c>
      <c r="I26" s="213">
        <v>0</v>
      </c>
      <c r="J26" s="213">
        <v>8</v>
      </c>
      <c r="K26" s="89">
        <v>19</v>
      </c>
    </row>
    <row r="27" spans="1:11" ht="18" customHeight="1" thickBot="1" x14ac:dyDescent="0.25">
      <c r="A27" s="50">
        <v>20</v>
      </c>
      <c r="B27" s="233">
        <f t="shared" si="0"/>
        <v>21</v>
      </c>
      <c r="C27" s="233">
        <f t="shared" si="1"/>
        <v>4</v>
      </c>
      <c r="D27" s="233">
        <f t="shared" si="2"/>
        <v>17</v>
      </c>
      <c r="E27" s="233">
        <f t="shared" si="3"/>
        <v>10</v>
      </c>
      <c r="F27" s="215">
        <v>1</v>
      </c>
      <c r="G27" s="215">
        <v>9</v>
      </c>
      <c r="H27" s="233">
        <f t="shared" si="4"/>
        <v>11</v>
      </c>
      <c r="I27" s="215">
        <v>3</v>
      </c>
      <c r="J27" s="215">
        <v>8</v>
      </c>
      <c r="K27" s="90">
        <v>20</v>
      </c>
    </row>
    <row r="28" spans="1:11" ht="18" customHeight="1" thickBot="1" x14ac:dyDescent="0.25">
      <c r="A28" s="49">
        <v>21</v>
      </c>
      <c r="B28" s="291">
        <f t="shared" si="0"/>
        <v>16</v>
      </c>
      <c r="C28" s="291">
        <f t="shared" si="1"/>
        <v>1</v>
      </c>
      <c r="D28" s="291">
        <f t="shared" si="2"/>
        <v>15</v>
      </c>
      <c r="E28" s="291">
        <f t="shared" si="3"/>
        <v>12</v>
      </c>
      <c r="F28" s="213">
        <v>0</v>
      </c>
      <c r="G28" s="213">
        <v>12</v>
      </c>
      <c r="H28" s="291">
        <f t="shared" si="4"/>
        <v>4</v>
      </c>
      <c r="I28" s="213">
        <v>1</v>
      </c>
      <c r="J28" s="213">
        <v>3</v>
      </c>
      <c r="K28" s="89">
        <v>21</v>
      </c>
    </row>
    <row r="29" spans="1:11" ht="18" customHeight="1" thickBot="1" x14ac:dyDescent="0.25">
      <c r="A29" s="50">
        <v>22</v>
      </c>
      <c r="B29" s="233">
        <f t="shared" si="0"/>
        <v>18</v>
      </c>
      <c r="C29" s="233">
        <f t="shared" si="1"/>
        <v>0</v>
      </c>
      <c r="D29" s="233">
        <f t="shared" si="2"/>
        <v>18</v>
      </c>
      <c r="E29" s="233">
        <f t="shared" si="3"/>
        <v>13</v>
      </c>
      <c r="F29" s="215">
        <v>0</v>
      </c>
      <c r="G29" s="215">
        <v>13</v>
      </c>
      <c r="H29" s="233">
        <f t="shared" si="4"/>
        <v>5</v>
      </c>
      <c r="I29" s="215">
        <v>0</v>
      </c>
      <c r="J29" s="215">
        <v>5</v>
      </c>
      <c r="K29" s="90">
        <v>22</v>
      </c>
    </row>
    <row r="30" spans="1:11" ht="18" customHeight="1" thickBot="1" x14ac:dyDescent="0.25">
      <c r="A30" s="49">
        <v>23</v>
      </c>
      <c r="B30" s="291">
        <f t="shared" si="0"/>
        <v>24</v>
      </c>
      <c r="C30" s="291">
        <f t="shared" si="1"/>
        <v>2</v>
      </c>
      <c r="D30" s="291">
        <f t="shared" si="2"/>
        <v>22</v>
      </c>
      <c r="E30" s="291">
        <f t="shared" si="3"/>
        <v>21</v>
      </c>
      <c r="F30" s="213">
        <v>2</v>
      </c>
      <c r="G30" s="213">
        <v>19</v>
      </c>
      <c r="H30" s="291">
        <f t="shared" si="4"/>
        <v>3</v>
      </c>
      <c r="I30" s="213">
        <v>0</v>
      </c>
      <c r="J30" s="213">
        <v>3</v>
      </c>
      <c r="K30" s="89">
        <v>23</v>
      </c>
    </row>
    <row r="31" spans="1:11" ht="18" customHeight="1" thickBot="1" x14ac:dyDescent="0.25">
      <c r="A31" s="50">
        <v>24</v>
      </c>
      <c r="B31" s="233">
        <f t="shared" si="0"/>
        <v>24</v>
      </c>
      <c r="C31" s="233">
        <f t="shared" si="1"/>
        <v>7</v>
      </c>
      <c r="D31" s="233">
        <f t="shared" si="2"/>
        <v>17</v>
      </c>
      <c r="E31" s="233">
        <f t="shared" si="3"/>
        <v>20</v>
      </c>
      <c r="F31" s="215">
        <v>5</v>
      </c>
      <c r="G31" s="215">
        <v>15</v>
      </c>
      <c r="H31" s="233">
        <f t="shared" si="4"/>
        <v>4</v>
      </c>
      <c r="I31" s="215">
        <v>2</v>
      </c>
      <c r="J31" s="215">
        <v>2</v>
      </c>
      <c r="K31" s="90">
        <v>24</v>
      </c>
    </row>
    <row r="32" spans="1:11" ht="18" customHeight="1" thickBot="1" x14ac:dyDescent="0.25">
      <c r="A32" s="49">
        <v>25</v>
      </c>
      <c r="B32" s="291">
        <f t="shared" si="0"/>
        <v>23</v>
      </c>
      <c r="C32" s="291">
        <f t="shared" si="1"/>
        <v>3</v>
      </c>
      <c r="D32" s="291">
        <f t="shared" si="2"/>
        <v>20</v>
      </c>
      <c r="E32" s="291">
        <f t="shared" si="3"/>
        <v>19</v>
      </c>
      <c r="F32" s="213">
        <v>2</v>
      </c>
      <c r="G32" s="213">
        <v>17</v>
      </c>
      <c r="H32" s="291">
        <f t="shared" si="4"/>
        <v>4</v>
      </c>
      <c r="I32" s="213">
        <v>1</v>
      </c>
      <c r="J32" s="213">
        <v>3</v>
      </c>
      <c r="K32" s="89">
        <v>25</v>
      </c>
    </row>
    <row r="33" spans="1:11" ht="18" customHeight="1" thickBot="1" x14ac:dyDescent="0.25">
      <c r="A33" s="50">
        <v>26</v>
      </c>
      <c r="B33" s="233">
        <f t="shared" si="0"/>
        <v>24</v>
      </c>
      <c r="C33" s="233">
        <f t="shared" si="1"/>
        <v>3</v>
      </c>
      <c r="D33" s="233">
        <f t="shared" si="2"/>
        <v>21</v>
      </c>
      <c r="E33" s="233">
        <f t="shared" si="3"/>
        <v>23</v>
      </c>
      <c r="F33" s="215">
        <v>3</v>
      </c>
      <c r="G33" s="215">
        <v>20</v>
      </c>
      <c r="H33" s="233">
        <f t="shared" si="4"/>
        <v>1</v>
      </c>
      <c r="I33" s="215">
        <v>0</v>
      </c>
      <c r="J33" s="215">
        <v>1</v>
      </c>
      <c r="K33" s="90">
        <v>26</v>
      </c>
    </row>
    <row r="34" spans="1:11" ht="18" customHeight="1" thickBot="1" x14ac:dyDescent="0.25">
      <c r="A34" s="49">
        <v>27</v>
      </c>
      <c r="B34" s="291">
        <f t="shared" si="0"/>
        <v>19</v>
      </c>
      <c r="C34" s="291">
        <f t="shared" si="1"/>
        <v>1</v>
      </c>
      <c r="D34" s="291">
        <f t="shared" si="2"/>
        <v>18</v>
      </c>
      <c r="E34" s="291">
        <f t="shared" si="3"/>
        <v>18</v>
      </c>
      <c r="F34" s="213">
        <v>1</v>
      </c>
      <c r="G34" s="213">
        <v>17</v>
      </c>
      <c r="H34" s="291">
        <f t="shared" si="4"/>
        <v>1</v>
      </c>
      <c r="I34" s="213">
        <v>0</v>
      </c>
      <c r="J34" s="213">
        <v>1</v>
      </c>
      <c r="K34" s="89">
        <v>27</v>
      </c>
    </row>
    <row r="35" spans="1:11" ht="18" customHeight="1" thickBot="1" x14ac:dyDescent="0.25">
      <c r="A35" s="50">
        <v>28</v>
      </c>
      <c r="B35" s="233">
        <f t="shared" si="0"/>
        <v>29</v>
      </c>
      <c r="C35" s="233">
        <f t="shared" si="1"/>
        <v>1</v>
      </c>
      <c r="D35" s="233">
        <f t="shared" si="2"/>
        <v>28</v>
      </c>
      <c r="E35" s="233">
        <f t="shared" si="3"/>
        <v>26</v>
      </c>
      <c r="F35" s="215">
        <v>1</v>
      </c>
      <c r="G35" s="215">
        <v>25</v>
      </c>
      <c r="H35" s="233">
        <f t="shared" si="4"/>
        <v>3</v>
      </c>
      <c r="I35" s="215">
        <v>0</v>
      </c>
      <c r="J35" s="215">
        <v>3</v>
      </c>
      <c r="K35" s="90">
        <v>28</v>
      </c>
    </row>
    <row r="36" spans="1:11" ht="18" customHeight="1" thickBot="1" x14ac:dyDescent="0.25">
      <c r="A36" s="49">
        <v>29</v>
      </c>
      <c r="B36" s="291">
        <f t="shared" si="0"/>
        <v>27</v>
      </c>
      <c r="C36" s="291">
        <f t="shared" si="1"/>
        <v>3</v>
      </c>
      <c r="D36" s="291">
        <f t="shared" si="2"/>
        <v>24</v>
      </c>
      <c r="E36" s="291">
        <f t="shared" si="3"/>
        <v>26</v>
      </c>
      <c r="F36" s="213">
        <v>3</v>
      </c>
      <c r="G36" s="213">
        <v>23</v>
      </c>
      <c r="H36" s="291">
        <f t="shared" si="4"/>
        <v>1</v>
      </c>
      <c r="I36" s="213">
        <v>0</v>
      </c>
      <c r="J36" s="213">
        <v>1</v>
      </c>
      <c r="K36" s="89">
        <v>29</v>
      </c>
    </row>
    <row r="37" spans="1:11" ht="18" customHeight="1" thickBot="1" x14ac:dyDescent="0.25">
      <c r="A37" s="50">
        <v>30</v>
      </c>
      <c r="B37" s="233">
        <f t="shared" si="0"/>
        <v>21</v>
      </c>
      <c r="C37" s="233">
        <f t="shared" si="1"/>
        <v>1</v>
      </c>
      <c r="D37" s="233">
        <f t="shared" si="2"/>
        <v>20</v>
      </c>
      <c r="E37" s="233">
        <f t="shared" si="3"/>
        <v>18</v>
      </c>
      <c r="F37" s="215">
        <v>1</v>
      </c>
      <c r="G37" s="215">
        <v>17</v>
      </c>
      <c r="H37" s="233">
        <f t="shared" si="4"/>
        <v>3</v>
      </c>
      <c r="I37" s="215">
        <v>0</v>
      </c>
      <c r="J37" s="215">
        <v>3</v>
      </c>
      <c r="K37" s="90">
        <v>30</v>
      </c>
    </row>
    <row r="38" spans="1:11" ht="18" customHeight="1" thickBot="1" x14ac:dyDescent="0.25">
      <c r="A38" s="49">
        <v>31</v>
      </c>
      <c r="B38" s="291">
        <f t="shared" si="0"/>
        <v>26</v>
      </c>
      <c r="C38" s="291">
        <f t="shared" si="1"/>
        <v>1</v>
      </c>
      <c r="D38" s="291">
        <f t="shared" si="2"/>
        <v>25</v>
      </c>
      <c r="E38" s="291">
        <f t="shared" si="3"/>
        <v>26</v>
      </c>
      <c r="F38" s="213">
        <v>1</v>
      </c>
      <c r="G38" s="213">
        <v>25</v>
      </c>
      <c r="H38" s="291">
        <f t="shared" si="4"/>
        <v>0</v>
      </c>
      <c r="I38" s="213">
        <v>0</v>
      </c>
      <c r="J38" s="213">
        <v>0</v>
      </c>
      <c r="K38" s="89">
        <v>31</v>
      </c>
    </row>
    <row r="39" spans="1:11" ht="18" customHeight="1" thickBot="1" x14ac:dyDescent="0.25">
      <c r="A39" s="50">
        <v>32</v>
      </c>
      <c r="B39" s="233">
        <f t="shared" si="0"/>
        <v>28</v>
      </c>
      <c r="C39" s="233">
        <f t="shared" si="1"/>
        <v>3</v>
      </c>
      <c r="D39" s="233">
        <f t="shared" si="2"/>
        <v>25</v>
      </c>
      <c r="E39" s="233">
        <f t="shared" si="3"/>
        <v>25</v>
      </c>
      <c r="F39" s="215">
        <v>2</v>
      </c>
      <c r="G39" s="215">
        <v>23</v>
      </c>
      <c r="H39" s="233">
        <f t="shared" si="4"/>
        <v>3</v>
      </c>
      <c r="I39" s="215">
        <v>1</v>
      </c>
      <c r="J39" s="215">
        <v>2</v>
      </c>
      <c r="K39" s="90">
        <v>32</v>
      </c>
    </row>
    <row r="40" spans="1:11" ht="18" customHeight="1" x14ac:dyDescent="0.2">
      <c r="A40" s="51">
        <v>33</v>
      </c>
      <c r="B40" s="441">
        <f t="shared" si="0"/>
        <v>28</v>
      </c>
      <c r="C40" s="441">
        <f t="shared" si="1"/>
        <v>4</v>
      </c>
      <c r="D40" s="441">
        <f t="shared" si="2"/>
        <v>24</v>
      </c>
      <c r="E40" s="441">
        <f t="shared" si="3"/>
        <v>27</v>
      </c>
      <c r="F40" s="217">
        <v>4</v>
      </c>
      <c r="G40" s="217">
        <v>23</v>
      </c>
      <c r="H40" s="441">
        <f t="shared" si="4"/>
        <v>1</v>
      </c>
      <c r="I40" s="217">
        <v>0</v>
      </c>
      <c r="J40" s="217">
        <v>1</v>
      </c>
      <c r="K40" s="94">
        <v>33</v>
      </c>
    </row>
    <row r="41" spans="1:11" ht="18" customHeight="1" thickBot="1" x14ac:dyDescent="0.25">
      <c r="A41" s="48">
        <v>34</v>
      </c>
      <c r="B41" s="440">
        <f t="shared" si="0"/>
        <v>36</v>
      </c>
      <c r="C41" s="440">
        <f t="shared" si="1"/>
        <v>6</v>
      </c>
      <c r="D41" s="440">
        <f t="shared" si="2"/>
        <v>30</v>
      </c>
      <c r="E41" s="440">
        <f t="shared" si="3"/>
        <v>34</v>
      </c>
      <c r="F41" s="211">
        <v>4</v>
      </c>
      <c r="G41" s="211">
        <v>30</v>
      </c>
      <c r="H41" s="440">
        <f t="shared" si="4"/>
        <v>2</v>
      </c>
      <c r="I41" s="211">
        <v>2</v>
      </c>
      <c r="J41" s="211">
        <v>0</v>
      </c>
      <c r="K41" s="92">
        <v>34</v>
      </c>
    </row>
    <row r="42" spans="1:11" ht="18" customHeight="1" thickBot="1" x14ac:dyDescent="0.25">
      <c r="A42" s="49">
        <v>35</v>
      </c>
      <c r="B42" s="291">
        <f t="shared" si="0"/>
        <v>31</v>
      </c>
      <c r="C42" s="291">
        <f t="shared" si="1"/>
        <v>3</v>
      </c>
      <c r="D42" s="291">
        <f t="shared" si="2"/>
        <v>28</v>
      </c>
      <c r="E42" s="291">
        <f t="shared" si="3"/>
        <v>30</v>
      </c>
      <c r="F42" s="213">
        <v>3</v>
      </c>
      <c r="G42" s="213">
        <v>27</v>
      </c>
      <c r="H42" s="291">
        <f t="shared" si="4"/>
        <v>1</v>
      </c>
      <c r="I42" s="213">
        <v>0</v>
      </c>
      <c r="J42" s="213">
        <v>1</v>
      </c>
      <c r="K42" s="89">
        <v>35</v>
      </c>
    </row>
    <row r="43" spans="1:11" ht="18" customHeight="1" thickBot="1" x14ac:dyDescent="0.25">
      <c r="A43" s="50">
        <v>36</v>
      </c>
      <c r="B43" s="233">
        <f t="shared" si="0"/>
        <v>30</v>
      </c>
      <c r="C43" s="233">
        <f t="shared" si="1"/>
        <v>5</v>
      </c>
      <c r="D43" s="233">
        <f t="shared" si="2"/>
        <v>25</v>
      </c>
      <c r="E43" s="233">
        <f t="shared" si="3"/>
        <v>28</v>
      </c>
      <c r="F43" s="215">
        <v>5</v>
      </c>
      <c r="G43" s="215">
        <v>23</v>
      </c>
      <c r="H43" s="233">
        <f t="shared" si="4"/>
        <v>2</v>
      </c>
      <c r="I43" s="215">
        <v>0</v>
      </c>
      <c r="J43" s="215">
        <v>2</v>
      </c>
      <c r="K43" s="90">
        <v>36</v>
      </c>
    </row>
    <row r="44" spans="1:11" ht="18" customHeight="1" thickBot="1" x14ac:dyDescent="0.25">
      <c r="A44" s="49">
        <v>37</v>
      </c>
      <c r="B44" s="291">
        <f t="shared" si="0"/>
        <v>36</v>
      </c>
      <c r="C44" s="291">
        <f t="shared" si="1"/>
        <v>7</v>
      </c>
      <c r="D44" s="291">
        <f t="shared" si="2"/>
        <v>29</v>
      </c>
      <c r="E44" s="291">
        <f t="shared" si="3"/>
        <v>32</v>
      </c>
      <c r="F44" s="213">
        <v>6</v>
      </c>
      <c r="G44" s="213">
        <v>26</v>
      </c>
      <c r="H44" s="291">
        <f t="shared" si="4"/>
        <v>4</v>
      </c>
      <c r="I44" s="213">
        <v>1</v>
      </c>
      <c r="J44" s="213">
        <v>3</v>
      </c>
      <c r="K44" s="89">
        <v>37</v>
      </c>
    </row>
    <row r="45" spans="1:11" ht="18" customHeight="1" thickBot="1" x14ac:dyDescent="0.25">
      <c r="A45" s="50">
        <v>38</v>
      </c>
      <c r="B45" s="233">
        <f t="shared" si="0"/>
        <v>22</v>
      </c>
      <c r="C45" s="233">
        <f t="shared" si="1"/>
        <v>3</v>
      </c>
      <c r="D45" s="233">
        <f t="shared" si="2"/>
        <v>19</v>
      </c>
      <c r="E45" s="233">
        <f t="shared" si="3"/>
        <v>20</v>
      </c>
      <c r="F45" s="215">
        <v>2</v>
      </c>
      <c r="G45" s="215">
        <v>18</v>
      </c>
      <c r="H45" s="233">
        <f t="shared" si="4"/>
        <v>2</v>
      </c>
      <c r="I45" s="215">
        <v>1</v>
      </c>
      <c r="J45" s="215">
        <v>1</v>
      </c>
      <c r="K45" s="90">
        <v>38</v>
      </c>
    </row>
    <row r="46" spans="1:11" ht="18" customHeight="1" thickBot="1" x14ac:dyDescent="0.25">
      <c r="A46" s="49">
        <v>39</v>
      </c>
      <c r="B46" s="291">
        <f t="shared" si="0"/>
        <v>25</v>
      </c>
      <c r="C46" s="291">
        <f t="shared" si="1"/>
        <v>1</v>
      </c>
      <c r="D46" s="291">
        <f t="shared" si="2"/>
        <v>24</v>
      </c>
      <c r="E46" s="291">
        <f t="shared" si="3"/>
        <v>24</v>
      </c>
      <c r="F46" s="213">
        <v>1</v>
      </c>
      <c r="G46" s="213">
        <v>23</v>
      </c>
      <c r="H46" s="291">
        <f t="shared" si="4"/>
        <v>1</v>
      </c>
      <c r="I46" s="213">
        <v>0</v>
      </c>
      <c r="J46" s="213">
        <v>1</v>
      </c>
      <c r="K46" s="89">
        <v>39</v>
      </c>
    </row>
    <row r="47" spans="1:11" ht="18" customHeight="1" thickBot="1" x14ac:dyDescent="0.25">
      <c r="A47" s="50">
        <v>40</v>
      </c>
      <c r="B47" s="233">
        <f t="shared" si="0"/>
        <v>25</v>
      </c>
      <c r="C47" s="233">
        <f t="shared" si="1"/>
        <v>7</v>
      </c>
      <c r="D47" s="233">
        <f t="shared" si="2"/>
        <v>18</v>
      </c>
      <c r="E47" s="233">
        <f t="shared" si="3"/>
        <v>22</v>
      </c>
      <c r="F47" s="215">
        <v>6</v>
      </c>
      <c r="G47" s="215">
        <v>16</v>
      </c>
      <c r="H47" s="233">
        <f t="shared" si="4"/>
        <v>3</v>
      </c>
      <c r="I47" s="215">
        <v>1</v>
      </c>
      <c r="J47" s="215">
        <v>2</v>
      </c>
      <c r="K47" s="90">
        <v>40</v>
      </c>
    </row>
    <row r="48" spans="1:11" ht="18" customHeight="1" thickBot="1" x14ac:dyDescent="0.25">
      <c r="A48" s="49">
        <v>41</v>
      </c>
      <c r="B48" s="291">
        <f t="shared" si="0"/>
        <v>24</v>
      </c>
      <c r="C48" s="291">
        <f t="shared" si="1"/>
        <v>5</v>
      </c>
      <c r="D48" s="291">
        <f t="shared" si="2"/>
        <v>19</v>
      </c>
      <c r="E48" s="291">
        <f t="shared" si="3"/>
        <v>19</v>
      </c>
      <c r="F48" s="213">
        <v>1</v>
      </c>
      <c r="G48" s="213">
        <v>18</v>
      </c>
      <c r="H48" s="291">
        <f t="shared" si="4"/>
        <v>5</v>
      </c>
      <c r="I48" s="213">
        <v>4</v>
      </c>
      <c r="J48" s="213">
        <v>1</v>
      </c>
      <c r="K48" s="89">
        <v>41</v>
      </c>
    </row>
    <row r="49" spans="1:11" ht="18" customHeight="1" thickBot="1" x14ac:dyDescent="0.25">
      <c r="A49" s="50">
        <v>42</v>
      </c>
      <c r="B49" s="233">
        <f t="shared" si="0"/>
        <v>35</v>
      </c>
      <c r="C49" s="233">
        <f t="shared" si="1"/>
        <v>6</v>
      </c>
      <c r="D49" s="233">
        <f t="shared" si="2"/>
        <v>29</v>
      </c>
      <c r="E49" s="233">
        <f t="shared" si="3"/>
        <v>26</v>
      </c>
      <c r="F49" s="215">
        <v>2</v>
      </c>
      <c r="G49" s="215">
        <v>24</v>
      </c>
      <c r="H49" s="233">
        <f t="shared" si="4"/>
        <v>9</v>
      </c>
      <c r="I49" s="215">
        <v>4</v>
      </c>
      <c r="J49" s="215">
        <v>5</v>
      </c>
      <c r="K49" s="90">
        <v>42</v>
      </c>
    </row>
    <row r="50" spans="1:11" ht="18" customHeight="1" thickBot="1" x14ac:dyDescent="0.25">
      <c r="A50" s="49">
        <v>43</v>
      </c>
      <c r="B50" s="291">
        <f t="shared" si="0"/>
        <v>30</v>
      </c>
      <c r="C50" s="291">
        <f t="shared" si="1"/>
        <v>7</v>
      </c>
      <c r="D50" s="291">
        <f t="shared" si="2"/>
        <v>23</v>
      </c>
      <c r="E50" s="291">
        <f t="shared" si="3"/>
        <v>22</v>
      </c>
      <c r="F50" s="213">
        <v>3</v>
      </c>
      <c r="G50" s="213">
        <v>19</v>
      </c>
      <c r="H50" s="291">
        <f t="shared" si="4"/>
        <v>8</v>
      </c>
      <c r="I50" s="213">
        <v>4</v>
      </c>
      <c r="J50" s="213">
        <v>4</v>
      </c>
      <c r="K50" s="89">
        <v>43</v>
      </c>
    </row>
    <row r="51" spans="1:11" ht="18" customHeight="1" thickBot="1" x14ac:dyDescent="0.25">
      <c r="A51" s="50">
        <v>44</v>
      </c>
      <c r="B51" s="233">
        <f t="shared" si="0"/>
        <v>25</v>
      </c>
      <c r="C51" s="233">
        <f t="shared" si="1"/>
        <v>3</v>
      </c>
      <c r="D51" s="233">
        <f t="shared" si="2"/>
        <v>22</v>
      </c>
      <c r="E51" s="233">
        <f t="shared" si="3"/>
        <v>23</v>
      </c>
      <c r="F51" s="215">
        <v>2</v>
      </c>
      <c r="G51" s="215">
        <v>21</v>
      </c>
      <c r="H51" s="233">
        <f t="shared" si="4"/>
        <v>2</v>
      </c>
      <c r="I51" s="215">
        <v>1</v>
      </c>
      <c r="J51" s="215">
        <v>1</v>
      </c>
      <c r="K51" s="90">
        <v>44</v>
      </c>
    </row>
    <row r="52" spans="1:11" ht="18" customHeight="1" thickBot="1" x14ac:dyDescent="0.25">
      <c r="A52" s="49">
        <v>45</v>
      </c>
      <c r="B52" s="291">
        <f t="shared" si="0"/>
        <v>29</v>
      </c>
      <c r="C52" s="291">
        <f t="shared" si="1"/>
        <v>8</v>
      </c>
      <c r="D52" s="291">
        <f t="shared" si="2"/>
        <v>21</v>
      </c>
      <c r="E52" s="291">
        <f t="shared" si="3"/>
        <v>22</v>
      </c>
      <c r="F52" s="213">
        <v>5</v>
      </c>
      <c r="G52" s="213">
        <v>17</v>
      </c>
      <c r="H52" s="291">
        <f t="shared" si="4"/>
        <v>7</v>
      </c>
      <c r="I52" s="213">
        <v>3</v>
      </c>
      <c r="J52" s="213">
        <v>4</v>
      </c>
      <c r="K52" s="89">
        <v>45</v>
      </c>
    </row>
    <row r="53" spans="1:11" ht="18" customHeight="1" thickBot="1" x14ac:dyDescent="0.25">
      <c r="A53" s="50">
        <v>46</v>
      </c>
      <c r="B53" s="233">
        <f t="shared" si="0"/>
        <v>24</v>
      </c>
      <c r="C53" s="233">
        <f t="shared" si="1"/>
        <v>6</v>
      </c>
      <c r="D53" s="233">
        <f t="shared" si="2"/>
        <v>18</v>
      </c>
      <c r="E53" s="233">
        <f t="shared" si="3"/>
        <v>17</v>
      </c>
      <c r="F53" s="215">
        <v>3</v>
      </c>
      <c r="G53" s="215">
        <v>14</v>
      </c>
      <c r="H53" s="233">
        <f t="shared" si="4"/>
        <v>7</v>
      </c>
      <c r="I53" s="215">
        <v>3</v>
      </c>
      <c r="J53" s="215">
        <v>4</v>
      </c>
      <c r="K53" s="90">
        <v>46</v>
      </c>
    </row>
    <row r="54" spans="1:11" ht="18" customHeight="1" thickBot="1" x14ac:dyDescent="0.25">
      <c r="A54" s="49">
        <v>47</v>
      </c>
      <c r="B54" s="291">
        <f t="shared" si="0"/>
        <v>44</v>
      </c>
      <c r="C54" s="291">
        <f t="shared" si="1"/>
        <v>10</v>
      </c>
      <c r="D54" s="291">
        <f t="shared" si="2"/>
        <v>34</v>
      </c>
      <c r="E54" s="291">
        <f t="shared" si="3"/>
        <v>32</v>
      </c>
      <c r="F54" s="213">
        <v>4</v>
      </c>
      <c r="G54" s="213">
        <v>28</v>
      </c>
      <c r="H54" s="291">
        <f t="shared" si="4"/>
        <v>12</v>
      </c>
      <c r="I54" s="213">
        <v>6</v>
      </c>
      <c r="J54" s="213">
        <v>6</v>
      </c>
      <c r="K54" s="89">
        <v>47</v>
      </c>
    </row>
    <row r="55" spans="1:11" ht="18" customHeight="1" thickBot="1" x14ac:dyDescent="0.25">
      <c r="A55" s="50">
        <v>48</v>
      </c>
      <c r="B55" s="233">
        <f t="shared" si="0"/>
        <v>27</v>
      </c>
      <c r="C55" s="233">
        <f t="shared" si="1"/>
        <v>5</v>
      </c>
      <c r="D55" s="233">
        <f t="shared" si="2"/>
        <v>22</v>
      </c>
      <c r="E55" s="233">
        <f t="shared" si="3"/>
        <v>23</v>
      </c>
      <c r="F55" s="215">
        <v>3</v>
      </c>
      <c r="G55" s="215">
        <v>20</v>
      </c>
      <c r="H55" s="233">
        <f t="shared" si="4"/>
        <v>4</v>
      </c>
      <c r="I55" s="215">
        <v>2</v>
      </c>
      <c r="J55" s="215">
        <v>2</v>
      </c>
      <c r="K55" s="90">
        <v>48</v>
      </c>
    </row>
    <row r="56" spans="1:11" ht="18" customHeight="1" thickBot="1" x14ac:dyDescent="0.25">
      <c r="A56" s="49">
        <v>49</v>
      </c>
      <c r="B56" s="291">
        <f t="shared" si="0"/>
        <v>31</v>
      </c>
      <c r="C56" s="291">
        <f t="shared" si="1"/>
        <v>3</v>
      </c>
      <c r="D56" s="291">
        <f t="shared" si="2"/>
        <v>28</v>
      </c>
      <c r="E56" s="291">
        <f t="shared" si="3"/>
        <v>26</v>
      </c>
      <c r="F56" s="213">
        <v>3</v>
      </c>
      <c r="G56" s="213">
        <v>23</v>
      </c>
      <c r="H56" s="291">
        <f t="shared" si="4"/>
        <v>5</v>
      </c>
      <c r="I56" s="213">
        <v>0</v>
      </c>
      <c r="J56" s="213">
        <v>5</v>
      </c>
      <c r="K56" s="89">
        <v>49</v>
      </c>
    </row>
    <row r="57" spans="1:11" ht="18" customHeight="1" thickBot="1" x14ac:dyDescent="0.25">
      <c r="A57" s="50">
        <v>50</v>
      </c>
      <c r="B57" s="233">
        <f t="shared" si="0"/>
        <v>33</v>
      </c>
      <c r="C57" s="233">
        <f t="shared" si="1"/>
        <v>3</v>
      </c>
      <c r="D57" s="233">
        <f t="shared" si="2"/>
        <v>30</v>
      </c>
      <c r="E57" s="233">
        <f t="shared" si="3"/>
        <v>28</v>
      </c>
      <c r="F57" s="215">
        <v>2</v>
      </c>
      <c r="G57" s="215">
        <v>26</v>
      </c>
      <c r="H57" s="233">
        <f t="shared" si="4"/>
        <v>5</v>
      </c>
      <c r="I57" s="215">
        <v>1</v>
      </c>
      <c r="J57" s="215">
        <v>4</v>
      </c>
      <c r="K57" s="90">
        <v>50</v>
      </c>
    </row>
    <row r="58" spans="1:11" ht="18" customHeight="1" thickBot="1" x14ac:dyDescent="0.25">
      <c r="A58" s="49">
        <v>51</v>
      </c>
      <c r="B58" s="291">
        <f t="shared" si="0"/>
        <v>30</v>
      </c>
      <c r="C58" s="291">
        <f t="shared" si="1"/>
        <v>7</v>
      </c>
      <c r="D58" s="291">
        <f t="shared" si="2"/>
        <v>23</v>
      </c>
      <c r="E58" s="291">
        <f t="shared" si="3"/>
        <v>21</v>
      </c>
      <c r="F58" s="213">
        <v>5</v>
      </c>
      <c r="G58" s="213">
        <v>16</v>
      </c>
      <c r="H58" s="291">
        <f t="shared" si="4"/>
        <v>9</v>
      </c>
      <c r="I58" s="213">
        <v>2</v>
      </c>
      <c r="J58" s="213">
        <v>7</v>
      </c>
      <c r="K58" s="89">
        <v>51</v>
      </c>
    </row>
    <row r="59" spans="1:11" ht="18" customHeight="1" thickBot="1" x14ac:dyDescent="0.25">
      <c r="A59" s="50">
        <v>52</v>
      </c>
      <c r="B59" s="233">
        <f t="shared" si="0"/>
        <v>45</v>
      </c>
      <c r="C59" s="233">
        <f t="shared" si="1"/>
        <v>10</v>
      </c>
      <c r="D59" s="233">
        <f t="shared" si="2"/>
        <v>35</v>
      </c>
      <c r="E59" s="233">
        <f t="shared" si="3"/>
        <v>33</v>
      </c>
      <c r="F59" s="215">
        <v>3</v>
      </c>
      <c r="G59" s="215">
        <v>30</v>
      </c>
      <c r="H59" s="233">
        <f t="shared" si="4"/>
        <v>12</v>
      </c>
      <c r="I59" s="215">
        <v>7</v>
      </c>
      <c r="J59" s="215">
        <v>5</v>
      </c>
      <c r="K59" s="90">
        <v>52</v>
      </c>
    </row>
    <row r="60" spans="1:11" ht="18" customHeight="1" thickBot="1" x14ac:dyDescent="0.25">
      <c r="A60" s="49">
        <v>53</v>
      </c>
      <c r="B60" s="291">
        <f t="shared" si="0"/>
        <v>39</v>
      </c>
      <c r="C60" s="291">
        <f t="shared" si="1"/>
        <v>7</v>
      </c>
      <c r="D60" s="291">
        <f t="shared" si="2"/>
        <v>32</v>
      </c>
      <c r="E60" s="291">
        <f t="shared" si="3"/>
        <v>29</v>
      </c>
      <c r="F60" s="213">
        <v>4</v>
      </c>
      <c r="G60" s="213">
        <v>25</v>
      </c>
      <c r="H60" s="291">
        <f t="shared" si="4"/>
        <v>10</v>
      </c>
      <c r="I60" s="213">
        <v>3</v>
      </c>
      <c r="J60" s="213">
        <v>7</v>
      </c>
      <c r="K60" s="89">
        <v>53</v>
      </c>
    </row>
    <row r="61" spans="1:11" ht="18" customHeight="1" thickBot="1" x14ac:dyDescent="0.25">
      <c r="A61" s="50">
        <v>54</v>
      </c>
      <c r="B61" s="233">
        <f t="shared" si="0"/>
        <v>33</v>
      </c>
      <c r="C61" s="233">
        <f t="shared" si="1"/>
        <v>6</v>
      </c>
      <c r="D61" s="233">
        <f t="shared" si="2"/>
        <v>27</v>
      </c>
      <c r="E61" s="233">
        <f t="shared" si="3"/>
        <v>22</v>
      </c>
      <c r="F61" s="215">
        <v>4</v>
      </c>
      <c r="G61" s="215">
        <v>18</v>
      </c>
      <c r="H61" s="233">
        <f t="shared" si="4"/>
        <v>11</v>
      </c>
      <c r="I61" s="215">
        <v>2</v>
      </c>
      <c r="J61" s="215">
        <v>9</v>
      </c>
      <c r="K61" s="90">
        <v>54</v>
      </c>
    </row>
    <row r="62" spans="1:11" ht="18" customHeight="1" thickBot="1" x14ac:dyDescent="0.25">
      <c r="A62" s="49">
        <v>55</v>
      </c>
      <c r="B62" s="291">
        <f t="shared" si="0"/>
        <v>42</v>
      </c>
      <c r="C62" s="291">
        <f t="shared" si="1"/>
        <v>9</v>
      </c>
      <c r="D62" s="291">
        <f t="shared" si="2"/>
        <v>33</v>
      </c>
      <c r="E62" s="291">
        <f t="shared" si="3"/>
        <v>33</v>
      </c>
      <c r="F62" s="213">
        <v>5</v>
      </c>
      <c r="G62" s="213">
        <v>28</v>
      </c>
      <c r="H62" s="291">
        <f t="shared" si="4"/>
        <v>9</v>
      </c>
      <c r="I62" s="213">
        <v>4</v>
      </c>
      <c r="J62" s="213">
        <v>5</v>
      </c>
      <c r="K62" s="89">
        <v>55</v>
      </c>
    </row>
    <row r="63" spans="1:11" ht="18" customHeight="1" thickBot="1" x14ac:dyDescent="0.25">
      <c r="A63" s="50">
        <v>56</v>
      </c>
      <c r="B63" s="233">
        <f t="shared" si="0"/>
        <v>26</v>
      </c>
      <c r="C63" s="233">
        <f t="shared" si="1"/>
        <v>7</v>
      </c>
      <c r="D63" s="233">
        <f t="shared" si="2"/>
        <v>19</v>
      </c>
      <c r="E63" s="233">
        <f t="shared" si="3"/>
        <v>18</v>
      </c>
      <c r="F63" s="215">
        <v>3</v>
      </c>
      <c r="G63" s="215">
        <v>15</v>
      </c>
      <c r="H63" s="233">
        <f t="shared" si="4"/>
        <v>8</v>
      </c>
      <c r="I63" s="215">
        <v>4</v>
      </c>
      <c r="J63" s="215">
        <v>4</v>
      </c>
      <c r="K63" s="90">
        <v>56</v>
      </c>
    </row>
    <row r="64" spans="1:11" ht="18" customHeight="1" thickBot="1" x14ac:dyDescent="0.25">
      <c r="A64" s="49">
        <v>57</v>
      </c>
      <c r="B64" s="291">
        <f t="shared" si="0"/>
        <v>27</v>
      </c>
      <c r="C64" s="291">
        <f t="shared" si="1"/>
        <v>7</v>
      </c>
      <c r="D64" s="291">
        <f t="shared" si="2"/>
        <v>20</v>
      </c>
      <c r="E64" s="291">
        <f t="shared" si="3"/>
        <v>18</v>
      </c>
      <c r="F64" s="213">
        <v>3</v>
      </c>
      <c r="G64" s="213">
        <v>15</v>
      </c>
      <c r="H64" s="291">
        <f t="shared" si="4"/>
        <v>9</v>
      </c>
      <c r="I64" s="213">
        <v>4</v>
      </c>
      <c r="J64" s="213">
        <v>5</v>
      </c>
      <c r="K64" s="89">
        <v>57</v>
      </c>
    </row>
    <row r="65" spans="1:11" ht="18" customHeight="1" thickBot="1" x14ac:dyDescent="0.25">
      <c r="A65" s="50">
        <v>58</v>
      </c>
      <c r="B65" s="233">
        <f t="shared" si="0"/>
        <v>31</v>
      </c>
      <c r="C65" s="233">
        <f t="shared" si="1"/>
        <v>10</v>
      </c>
      <c r="D65" s="233">
        <f t="shared" si="2"/>
        <v>21</v>
      </c>
      <c r="E65" s="233">
        <f t="shared" si="3"/>
        <v>17</v>
      </c>
      <c r="F65" s="215">
        <v>4</v>
      </c>
      <c r="G65" s="215">
        <v>13</v>
      </c>
      <c r="H65" s="233">
        <f t="shared" si="4"/>
        <v>14</v>
      </c>
      <c r="I65" s="215">
        <v>6</v>
      </c>
      <c r="J65" s="215">
        <v>8</v>
      </c>
      <c r="K65" s="90">
        <v>58</v>
      </c>
    </row>
    <row r="66" spans="1:11" ht="18" customHeight="1" thickBot="1" x14ac:dyDescent="0.25">
      <c r="A66" s="49">
        <v>59</v>
      </c>
      <c r="B66" s="291">
        <f t="shared" si="0"/>
        <v>24</v>
      </c>
      <c r="C66" s="291">
        <f t="shared" si="1"/>
        <v>6</v>
      </c>
      <c r="D66" s="291">
        <f t="shared" si="2"/>
        <v>18</v>
      </c>
      <c r="E66" s="291">
        <f t="shared" si="3"/>
        <v>17</v>
      </c>
      <c r="F66" s="213">
        <v>3</v>
      </c>
      <c r="G66" s="213">
        <v>14</v>
      </c>
      <c r="H66" s="291">
        <f t="shared" si="4"/>
        <v>7</v>
      </c>
      <c r="I66" s="213">
        <v>3</v>
      </c>
      <c r="J66" s="213">
        <v>4</v>
      </c>
      <c r="K66" s="89">
        <v>59</v>
      </c>
    </row>
    <row r="67" spans="1:11" ht="18" customHeight="1" thickBot="1" x14ac:dyDescent="0.25">
      <c r="A67" s="50">
        <v>60</v>
      </c>
      <c r="B67" s="233">
        <f t="shared" si="0"/>
        <v>35</v>
      </c>
      <c r="C67" s="233">
        <f t="shared" si="1"/>
        <v>9</v>
      </c>
      <c r="D67" s="233">
        <f t="shared" si="2"/>
        <v>26</v>
      </c>
      <c r="E67" s="233">
        <f t="shared" si="3"/>
        <v>22</v>
      </c>
      <c r="F67" s="215">
        <v>3</v>
      </c>
      <c r="G67" s="215">
        <v>19</v>
      </c>
      <c r="H67" s="233">
        <f t="shared" si="4"/>
        <v>13</v>
      </c>
      <c r="I67" s="215">
        <v>6</v>
      </c>
      <c r="J67" s="215">
        <v>7</v>
      </c>
      <c r="K67" s="90">
        <v>60</v>
      </c>
    </row>
    <row r="68" spans="1:11" ht="18" customHeight="1" thickBot="1" x14ac:dyDescent="0.25">
      <c r="A68" s="49">
        <v>61</v>
      </c>
      <c r="B68" s="291">
        <f t="shared" si="0"/>
        <v>15</v>
      </c>
      <c r="C68" s="291">
        <f t="shared" si="1"/>
        <v>2</v>
      </c>
      <c r="D68" s="291">
        <f t="shared" si="2"/>
        <v>13</v>
      </c>
      <c r="E68" s="291">
        <f t="shared" si="3"/>
        <v>10</v>
      </c>
      <c r="F68" s="213">
        <v>1</v>
      </c>
      <c r="G68" s="213">
        <v>9</v>
      </c>
      <c r="H68" s="291">
        <f t="shared" si="4"/>
        <v>5</v>
      </c>
      <c r="I68" s="213">
        <v>1</v>
      </c>
      <c r="J68" s="213">
        <v>4</v>
      </c>
      <c r="K68" s="89">
        <v>61</v>
      </c>
    </row>
    <row r="69" spans="1:11" ht="18" customHeight="1" thickBot="1" x14ac:dyDescent="0.25">
      <c r="A69" s="50">
        <v>62</v>
      </c>
      <c r="B69" s="233">
        <f t="shared" si="0"/>
        <v>26</v>
      </c>
      <c r="C69" s="233">
        <f t="shared" si="1"/>
        <v>7</v>
      </c>
      <c r="D69" s="233">
        <f t="shared" si="2"/>
        <v>19</v>
      </c>
      <c r="E69" s="233">
        <f t="shared" si="3"/>
        <v>17</v>
      </c>
      <c r="F69" s="215">
        <v>4</v>
      </c>
      <c r="G69" s="215">
        <v>13</v>
      </c>
      <c r="H69" s="233">
        <f t="shared" si="4"/>
        <v>9</v>
      </c>
      <c r="I69" s="215">
        <v>3</v>
      </c>
      <c r="J69" s="215">
        <v>6</v>
      </c>
      <c r="K69" s="90">
        <v>62</v>
      </c>
    </row>
    <row r="70" spans="1:11" ht="18" customHeight="1" thickBot="1" x14ac:dyDescent="0.25">
      <c r="A70" s="49">
        <v>63</v>
      </c>
      <c r="B70" s="291">
        <f t="shared" si="0"/>
        <v>22</v>
      </c>
      <c r="C70" s="291">
        <f t="shared" si="1"/>
        <v>12</v>
      </c>
      <c r="D70" s="291">
        <f t="shared" si="2"/>
        <v>10</v>
      </c>
      <c r="E70" s="291">
        <f t="shared" si="3"/>
        <v>15</v>
      </c>
      <c r="F70" s="213">
        <v>7</v>
      </c>
      <c r="G70" s="213">
        <v>8</v>
      </c>
      <c r="H70" s="291">
        <f t="shared" si="4"/>
        <v>7</v>
      </c>
      <c r="I70" s="213">
        <v>5</v>
      </c>
      <c r="J70" s="213">
        <v>2</v>
      </c>
      <c r="K70" s="89">
        <v>63</v>
      </c>
    </row>
    <row r="71" spans="1:11" ht="18" customHeight="1" thickBot="1" x14ac:dyDescent="0.25">
      <c r="A71" s="50">
        <v>64</v>
      </c>
      <c r="B71" s="233">
        <f t="shared" si="0"/>
        <v>30</v>
      </c>
      <c r="C71" s="233">
        <f t="shared" si="1"/>
        <v>13</v>
      </c>
      <c r="D71" s="233">
        <f t="shared" si="2"/>
        <v>17</v>
      </c>
      <c r="E71" s="233">
        <f t="shared" si="3"/>
        <v>15</v>
      </c>
      <c r="F71" s="215">
        <v>5</v>
      </c>
      <c r="G71" s="215">
        <v>10</v>
      </c>
      <c r="H71" s="233">
        <f t="shared" si="4"/>
        <v>15</v>
      </c>
      <c r="I71" s="215">
        <v>8</v>
      </c>
      <c r="J71" s="215">
        <v>7</v>
      </c>
      <c r="K71" s="90">
        <v>64</v>
      </c>
    </row>
    <row r="72" spans="1:11" ht="18" customHeight="1" thickBot="1" x14ac:dyDescent="0.25">
      <c r="A72" s="49">
        <v>65</v>
      </c>
      <c r="B72" s="291">
        <f t="shared" ref="B72:B103" si="5">D72+C72</f>
        <v>23</v>
      </c>
      <c r="C72" s="291">
        <f t="shared" ref="C72:C103" si="6">I72+F72</f>
        <v>10</v>
      </c>
      <c r="D72" s="291">
        <f t="shared" ref="D72:D103" si="7">J72+G72</f>
        <v>13</v>
      </c>
      <c r="E72" s="291">
        <f t="shared" ref="E72:E103" si="8">G72+F72</f>
        <v>15</v>
      </c>
      <c r="F72" s="213">
        <v>4</v>
      </c>
      <c r="G72" s="213">
        <v>11</v>
      </c>
      <c r="H72" s="291">
        <f t="shared" ref="H72:H103" si="9">J72+I72</f>
        <v>8</v>
      </c>
      <c r="I72" s="213">
        <v>6</v>
      </c>
      <c r="J72" s="213">
        <v>2</v>
      </c>
      <c r="K72" s="89">
        <v>65</v>
      </c>
    </row>
    <row r="73" spans="1:11" ht="18" customHeight="1" thickBot="1" x14ac:dyDescent="0.25">
      <c r="A73" s="50">
        <v>66</v>
      </c>
      <c r="B73" s="233">
        <f t="shared" si="5"/>
        <v>17</v>
      </c>
      <c r="C73" s="233">
        <f t="shared" si="6"/>
        <v>5</v>
      </c>
      <c r="D73" s="233">
        <f t="shared" si="7"/>
        <v>12</v>
      </c>
      <c r="E73" s="233">
        <f t="shared" si="8"/>
        <v>10</v>
      </c>
      <c r="F73" s="215">
        <v>3</v>
      </c>
      <c r="G73" s="215">
        <v>7</v>
      </c>
      <c r="H73" s="233">
        <f t="shared" si="9"/>
        <v>7</v>
      </c>
      <c r="I73" s="215">
        <v>2</v>
      </c>
      <c r="J73" s="215">
        <v>5</v>
      </c>
      <c r="K73" s="90">
        <v>66</v>
      </c>
    </row>
    <row r="74" spans="1:11" ht="18" customHeight="1" x14ac:dyDescent="0.2">
      <c r="A74" s="51">
        <v>67</v>
      </c>
      <c r="B74" s="441">
        <f t="shared" si="5"/>
        <v>29</v>
      </c>
      <c r="C74" s="441">
        <f t="shared" si="6"/>
        <v>15</v>
      </c>
      <c r="D74" s="441">
        <f t="shared" si="7"/>
        <v>14</v>
      </c>
      <c r="E74" s="441">
        <f t="shared" si="8"/>
        <v>17</v>
      </c>
      <c r="F74" s="217">
        <v>8</v>
      </c>
      <c r="G74" s="217">
        <v>9</v>
      </c>
      <c r="H74" s="441">
        <f t="shared" si="9"/>
        <v>12</v>
      </c>
      <c r="I74" s="217">
        <v>7</v>
      </c>
      <c r="J74" s="217">
        <v>5</v>
      </c>
      <c r="K74" s="94">
        <v>67</v>
      </c>
    </row>
    <row r="75" spans="1:11" ht="18" customHeight="1" thickBot="1" x14ac:dyDescent="0.25">
      <c r="A75" s="48">
        <v>68</v>
      </c>
      <c r="B75" s="440">
        <f t="shared" si="5"/>
        <v>23</v>
      </c>
      <c r="C75" s="440">
        <f t="shared" si="6"/>
        <v>9</v>
      </c>
      <c r="D75" s="440">
        <f t="shared" si="7"/>
        <v>14</v>
      </c>
      <c r="E75" s="440">
        <f t="shared" si="8"/>
        <v>9</v>
      </c>
      <c r="F75" s="211">
        <v>4</v>
      </c>
      <c r="G75" s="211">
        <v>5</v>
      </c>
      <c r="H75" s="440">
        <f t="shared" si="9"/>
        <v>14</v>
      </c>
      <c r="I75" s="211">
        <v>5</v>
      </c>
      <c r="J75" s="211">
        <v>9</v>
      </c>
      <c r="K75" s="92">
        <v>68</v>
      </c>
    </row>
    <row r="76" spans="1:11" ht="18" customHeight="1" thickBot="1" x14ac:dyDescent="0.25">
      <c r="A76" s="49">
        <v>69</v>
      </c>
      <c r="B76" s="291">
        <f t="shared" si="5"/>
        <v>30</v>
      </c>
      <c r="C76" s="291">
        <f t="shared" si="6"/>
        <v>13</v>
      </c>
      <c r="D76" s="291">
        <f t="shared" si="7"/>
        <v>17</v>
      </c>
      <c r="E76" s="291">
        <f t="shared" si="8"/>
        <v>13</v>
      </c>
      <c r="F76" s="213">
        <v>4</v>
      </c>
      <c r="G76" s="213">
        <v>9</v>
      </c>
      <c r="H76" s="291">
        <f t="shared" si="9"/>
        <v>17</v>
      </c>
      <c r="I76" s="213">
        <v>9</v>
      </c>
      <c r="J76" s="213">
        <v>8</v>
      </c>
      <c r="K76" s="89">
        <v>69</v>
      </c>
    </row>
    <row r="77" spans="1:11" ht="18" customHeight="1" thickBot="1" x14ac:dyDescent="0.25">
      <c r="A77" s="50">
        <v>70</v>
      </c>
      <c r="B77" s="233">
        <f t="shared" si="5"/>
        <v>17</v>
      </c>
      <c r="C77" s="233">
        <f t="shared" si="6"/>
        <v>8</v>
      </c>
      <c r="D77" s="233">
        <f t="shared" si="7"/>
        <v>9</v>
      </c>
      <c r="E77" s="233">
        <f t="shared" si="8"/>
        <v>7</v>
      </c>
      <c r="F77" s="215">
        <v>3</v>
      </c>
      <c r="G77" s="215">
        <v>4</v>
      </c>
      <c r="H77" s="233">
        <f t="shared" si="9"/>
        <v>10</v>
      </c>
      <c r="I77" s="215">
        <v>5</v>
      </c>
      <c r="J77" s="215">
        <v>5</v>
      </c>
      <c r="K77" s="90">
        <v>70</v>
      </c>
    </row>
    <row r="78" spans="1:11" ht="18" customHeight="1" thickBot="1" x14ac:dyDescent="0.25">
      <c r="A78" s="49">
        <v>71</v>
      </c>
      <c r="B78" s="291">
        <f t="shared" si="5"/>
        <v>19</v>
      </c>
      <c r="C78" s="291">
        <f t="shared" si="6"/>
        <v>6</v>
      </c>
      <c r="D78" s="291">
        <f t="shared" si="7"/>
        <v>13</v>
      </c>
      <c r="E78" s="291">
        <f t="shared" si="8"/>
        <v>7</v>
      </c>
      <c r="F78" s="213">
        <v>1</v>
      </c>
      <c r="G78" s="213">
        <v>6</v>
      </c>
      <c r="H78" s="291">
        <f t="shared" si="9"/>
        <v>12</v>
      </c>
      <c r="I78" s="213">
        <v>5</v>
      </c>
      <c r="J78" s="213">
        <v>7</v>
      </c>
      <c r="K78" s="89">
        <v>71</v>
      </c>
    </row>
    <row r="79" spans="1:11" ht="18" customHeight="1" thickBot="1" x14ac:dyDescent="0.25">
      <c r="A79" s="50">
        <v>72</v>
      </c>
      <c r="B79" s="233">
        <f t="shared" si="5"/>
        <v>27</v>
      </c>
      <c r="C79" s="233">
        <f t="shared" si="6"/>
        <v>17</v>
      </c>
      <c r="D79" s="233">
        <f t="shared" si="7"/>
        <v>10</v>
      </c>
      <c r="E79" s="233">
        <f t="shared" si="8"/>
        <v>8</v>
      </c>
      <c r="F79" s="215">
        <v>3</v>
      </c>
      <c r="G79" s="215">
        <v>5</v>
      </c>
      <c r="H79" s="233">
        <f t="shared" si="9"/>
        <v>19</v>
      </c>
      <c r="I79" s="215">
        <v>14</v>
      </c>
      <c r="J79" s="215">
        <v>5</v>
      </c>
      <c r="K79" s="90">
        <v>72</v>
      </c>
    </row>
    <row r="80" spans="1:11" ht="18" customHeight="1" thickBot="1" x14ac:dyDescent="0.25">
      <c r="A80" s="49">
        <v>73</v>
      </c>
      <c r="B80" s="291">
        <f t="shared" si="5"/>
        <v>25</v>
      </c>
      <c r="C80" s="291">
        <f t="shared" si="6"/>
        <v>10</v>
      </c>
      <c r="D80" s="291">
        <f t="shared" si="7"/>
        <v>15</v>
      </c>
      <c r="E80" s="291">
        <f t="shared" si="8"/>
        <v>10</v>
      </c>
      <c r="F80" s="213">
        <v>2</v>
      </c>
      <c r="G80" s="213">
        <v>8</v>
      </c>
      <c r="H80" s="291">
        <f t="shared" si="9"/>
        <v>15</v>
      </c>
      <c r="I80" s="213">
        <v>8</v>
      </c>
      <c r="J80" s="213">
        <v>7</v>
      </c>
      <c r="K80" s="89">
        <v>73</v>
      </c>
    </row>
    <row r="81" spans="1:11" ht="18" customHeight="1" thickBot="1" x14ac:dyDescent="0.25">
      <c r="A81" s="50">
        <v>74</v>
      </c>
      <c r="B81" s="233">
        <f t="shared" si="5"/>
        <v>27</v>
      </c>
      <c r="C81" s="233">
        <f t="shared" si="6"/>
        <v>14</v>
      </c>
      <c r="D81" s="233">
        <f t="shared" si="7"/>
        <v>13</v>
      </c>
      <c r="E81" s="233">
        <f t="shared" si="8"/>
        <v>4</v>
      </c>
      <c r="F81" s="215">
        <v>3</v>
      </c>
      <c r="G81" s="215">
        <v>1</v>
      </c>
      <c r="H81" s="233">
        <f t="shared" si="9"/>
        <v>23</v>
      </c>
      <c r="I81" s="215">
        <v>11</v>
      </c>
      <c r="J81" s="215">
        <v>12</v>
      </c>
      <c r="K81" s="90">
        <v>74</v>
      </c>
    </row>
    <row r="82" spans="1:11" ht="18" customHeight="1" thickBot="1" x14ac:dyDescent="0.25">
      <c r="A82" s="49">
        <v>75</v>
      </c>
      <c r="B82" s="291">
        <f t="shared" si="5"/>
        <v>25</v>
      </c>
      <c r="C82" s="291">
        <f t="shared" si="6"/>
        <v>15</v>
      </c>
      <c r="D82" s="291">
        <f t="shared" si="7"/>
        <v>10</v>
      </c>
      <c r="E82" s="291">
        <f t="shared" si="8"/>
        <v>9</v>
      </c>
      <c r="F82" s="213">
        <v>3</v>
      </c>
      <c r="G82" s="213">
        <v>6</v>
      </c>
      <c r="H82" s="291">
        <f t="shared" si="9"/>
        <v>16</v>
      </c>
      <c r="I82" s="213">
        <v>12</v>
      </c>
      <c r="J82" s="213">
        <v>4</v>
      </c>
      <c r="K82" s="89">
        <v>75</v>
      </c>
    </row>
    <row r="83" spans="1:11" ht="18" customHeight="1" thickBot="1" x14ac:dyDescent="0.25">
      <c r="A83" s="50">
        <v>76</v>
      </c>
      <c r="B83" s="233">
        <f t="shared" si="5"/>
        <v>29</v>
      </c>
      <c r="C83" s="233">
        <f t="shared" si="6"/>
        <v>14</v>
      </c>
      <c r="D83" s="233">
        <f t="shared" si="7"/>
        <v>15</v>
      </c>
      <c r="E83" s="233">
        <f t="shared" si="8"/>
        <v>8</v>
      </c>
      <c r="F83" s="215">
        <v>3</v>
      </c>
      <c r="G83" s="215">
        <v>5</v>
      </c>
      <c r="H83" s="233">
        <f t="shared" si="9"/>
        <v>21</v>
      </c>
      <c r="I83" s="215">
        <v>11</v>
      </c>
      <c r="J83" s="215">
        <v>10</v>
      </c>
      <c r="K83" s="90">
        <v>76</v>
      </c>
    </row>
    <row r="84" spans="1:11" ht="18" customHeight="1" thickBot="1" x14ac:dyDescent="0.25">
      <c r="A84" s="49">
        <v>77</v>
      </c>
      <c r="B84" s="291">
        <f t="shared" si="5"/>
        <v>24</v>
      </c>
      <c r="C84" s="291">
        <f t="shared" si="6"/>
        <v>12</v>
      </c>
      <c r="D84" s="291">
        <f t="shared" si="7"/>
        <v>12</v>
      </c>
      <c r="E84" s="291">
        <f t="shared" si="8"/>
        <v>8</v>
      </c>
      <c r="F84" s="213">
        <v>3</v>
      </c>
      <c r="G84" s="213">
        <v>5</v>
      </c>
      <c r="H84" s="291">
        <f t="shared" si="9"/>
        <v>16</v>
      </c>
      <c r="I84" s="213">
        <v>9</v>
      </c>
      <c r="J84" s="213">
        <v>7</v>
      </c>
      <c r="K84" s="89">
        <v>77</v>
      </c>
    </row>
    <row r="85" spans="1:11" ht="18" customHeight="1" thickBot="1" x14ac:dyDescent="0.25">
      <c r="A85" s="50">
        <v>78</v>
      </c>
      <c r="B85" s="233">
        <f t="shared" si="5"/>
        <v>11</v>
      </c>
      <c r="C85" s="233">
        <f t="shared" si="6"/>
        <v>6</v>
      </c>
      <c r="D85" s="233">
        <f t="shared" si="7"/>
        <v>5</v>
      </c>
      <c r="E85" s="233">
        <f t="shared" si="8"/>
        <v>4</v>
      </c>
      <c r="F85" s="215">
        <v>3</v>
      </c>
      <c r="G85" s="215">
        <v>1</v>
      </c>
      <c r="H85" s="233">
        <f t="shared" si="9"/>
        <v>7</v>
      </c>
      <c r="I85" s="215">
        <v>3</v>
      </c>
      <c r="J85" s="215">
        <v>4</v>
      </c>
      <c r="K85" s="90">
        <v>78</v>
      </c>
    </row>
    <row r="86" spans="1:11" ht="18" customHeight="1" thickBot="1" x14ac:dyDescent="0.25">
      <c r="A86" s="49">
        <v>79</v>
      </c>
      <c r="B86" s="291">
        <f t="shared" si="5"/>
        <v>28</v>
      </c>
      <c r="C86" s="291">
        <f t="shared" si="6"/>
        <v>11</v>
      </c>
      <c r="D86" s="291">
        <f t="shared" si="7"/>
        <v>17</v>
      </c>
      <c r="E86" s="291">
        <f t="shared" si="8"/>
        <v>14</v>
      </c>
      <c r="F86" s="213">
        <v>5</v>
      </c>
      <c r="G86" s="213">
        <v>9</v>
      </c>
      <c r="H86" s="291">
        <f t="shared" si="9"/>
        <v>14</v>
      </c>
      <c r="I86" s="213">
        <v>6</v>
      </c>
      <c r="J86" s="213">
        <v>8</v>
      </c>
      <c r="K86" s="89">
        <v>79</v>
      </c>
    </row>
    <row r="87" spans="1:11" ht="18" customHeight="1" thickBot="1" x14ac:dyDescent="0.25">
      <c r="A87" s="50">
        <v>80</v>
      </c>
      <c r="B87" s="233">
        <f t="shared" si="5"/>
        <v>18</v>
      </c>
      <c r="C87" s="233">
        <f t="shared" si="6"/>
        <v>5</v>
      </c>
      <c r="D87" s="233">
        <f t="shared" si="7"/>
        <v>13</v>
      </c>
      <c r="E87" s="233">
        <f t="shared" si="8"/>
        <v>8</v>
      </c>
      <c r="F87" s="215">
        <v>3</v>
      </c>
      <c r="G87" s="215">
        <v>5</v>
      </c>
      <c r="H87" s="233">
        <f t="shared" si="9"/>
        <v>10</v>
      </c>
      <c r="I87" s="215">
        <v>2</v>
      </c>
      <c r="J87" s="215">
        <v>8</v>
      </c>
      <c r="K87" s="90">
        <v>80</v>
      </c>
    </row>
    <row r="88" spans="1:11" ht="18" customHeight="1" thickBot="1" x14ac:dyDescent="0.25">
      <c r="A88" s="49">
        <v>81</v>
      </c>
      <c r="B88" s="291">
        <f t="shared" si="5"/>
        <v>17</v>
      </c>
      <c r="C88" s="291">
        <f t="shared" si="6"/>
        <v>7</v>
      </c>
      <c r="D88" s="291">
        <f t="shared" si="7"/>
        <v>10</v>
      </c>
      <c r="E88" s="291">
        <f t="shared" si="8"/>
        <v>4</v>
      </c>
      <c r="F88" s="213">
        <v>1</v>
      </c>
      <c r="G88" s="213">
        <v>3</v>
      </c>
      <c r="H88" s="291">
        <f t="shared" si="9"/>
        <v>13</v>
      </c>
      <c r="I88" s="213">
        <v>6</v>
      </c>
      <c r="J88" s="213">
        <v>7</v>
      </c>
      <c r="K88" s="89">
        <v>81</v>
      </c>
    </row>
    <row r="89" spans="1:11" ht="18" customHeight="1" thickBot="1" x14ac:dyDescent="0.25">
      <c r="A89" s="50">
        <v>82</v>
      </c>
      <c r="B89" s="233">
        <f t="shared" si="5"/>
        <v>11</v>
      </c>
      <c r="C89" s="233">
        <f t="shared" si="6"/>
        <v>8</v>
      </c>
      <c r="D89" s="233">
        <f t="shared" si="7"/>
        <v>3</v>
      </c>
      <c r="E89" s="233">
        <f t="shared" si="8"/>
        <v>7</v>
      </c>
      <c r="F89" s="215">
        <v>5</v>
      </c>
      <c r="G89" s="215">
        <v>2</v>
      </c>
      <c r="H89" s="233">
        <f t="shared" si="9"/>
        <v>4</v>
      </c>
      <c r="I89" s="215">
        <v>3</v>
      </c>
      <c r="J89" s="215">
        <v>1</v>
      </c>
      <c r="K89" s="90">
        <v>82</v>
      </c>
    </row>
    <row r="90" spans="1:11" ht="18" customHeight="1" thickBot="1" x14ac:dyDescent="0.25">
      <c r="A90" s="49">
        <v>83</v>
      </c>
      <c r="B90" s="291">
        <f t="shared" si="5"/>
        <v>6</v>
      </c>
      <c r="C90" s="291">
        <f t="shared" si="6"/>
        <v>5</v>
      </c>
      <c r="D90" s="291">
        <f t="shared" si="7"/>
        <v>1</v>
      </c>
      <c r="E90" s="291">
        <f t="shared" si="8"/>
        <v>3</v>
      </c>
      <c r="F90" s="213">
        <v>2</v>
      </c>
      <c r="G90" s="213">
        <v>1</v>
      </c>
      <c r="H90" s="291">
        <f t="shared" si="9"/>
        <v>3</v>
      </c>
      <c r="I90" s="213">
        <v>3</v>
      </c>
      <c r="J90" s="213">
        <v>0</v>
      </c>
      <c r="K90" s="89">
        <v>83</v>
      </c>
    </row>
    <row r="91" spans="1:11" ht="18" customHeight="1" thickBot="1" x14ac:dyDescent="0.25">
      <c r="A91" s="50">
        <v>84</v>
      </c>
      <c r="B91" s="233">
        <f t="shared" si="5"/>
        <v>13</v>
      </c>
      <c r="C91" s="233">
        <f t="shared" si="6"/>
        <v>6</v>
      </c>
      <c r="D91" s="233">
        <f t="shared" si="7"/>
        <v>7</v>
      </c>
      <c r="E91" s="233">
        <f t="shared" si="8"/>
        <v>4</v>
      </c>
      <c r="F91" s="215">
        <v>2</v>
      </c>
      <c r="G91" s="215">
        <v>2</v>
      </c>
      <c r="H91" s="233">
        <f t="shared" si="9"/>
        <v>9</v>
      </c>
      <c r="I91" s="215">
        <v>4</v>
      </c>
      <c r="J91" s="215">
        <v>5</v>
      </c>
      <c r="K91" s="90">
        <v>84</v>
      </c>
    </row>
    <row r="92" spans="1:11" ht="18" customHeight="1" thickBot="1" x14ac:dyDescent="0.25">
      <c r="A92" s="49">
        <v>85</v>
      </c>
      <c r="B92" s="291">
        <f t="shared" si="5"/>
        <v>15</v>
      </c>
      <c r="C92" s="291">
        <f t="shared" si="6"/>
        <v>6</v>
      </c>
      <c r="D92" s="291">
        <f t="shared" si="7"/>
        <v>9</v>
      </c>
      <c r="E92" s="291">
        <f t="shared" si="8"/>
        <v>5</v>
      </c>
      <c r="F92" s="213">
        <v>2</v>
      </c>
      <c r="G92" s="213">
        <v>3</v>
      </c>
      <c r="H92" s="291">
        <f t="shared" si="9"/>
        <v>10</v>
      </c>
      <c r="I92" s="213">
        <v>4</v>
      </c>
      <c r="J92" s="213">
        <v>6</v>
      </c>
      <c r="K92" s="89">
        <v>85</v>
      </c>
    </row>
    <row r="93" spans="1:11" ht="18" customHeight="1" thickBot="1" x14ac:dyDescent="0.25">
      <c r="A93" s="50">
        <v>86</v>
      </c>
      <c r="B93" s="233">
        <f t="shared" si="5"/>
        <v>9</v>
      </c>
      <c r="C93" s="233">
        <f t="shared" si="6"/>
        <v>3</v>
      </c>
      <c r="D93" s="233">
        <f t="shared" si="7"/>
        <v>6</v>
      </c>
      <c r="E93" s="233">
        <f t="shared" si="8"/>
        <v>5</v>
      </c>
      <c r="F93" s="215">
        <v>2</v>
      </c>
      <c r="G93" s="215">
        <v>3</v>
      </c>
      <c r="H93" s="233">
        <f t="shared" si="9"/>
        <v>4</v>
      </c>
      <c r="I93" s="215">
        <v>1</v>
      </c>
      <c r="J93" s="215">
        <v>3</v>
      </c>
      <c r="K93" s="90">
        <v>86</v>
      </c>
    </row>
    <row r="94" spans="1:11" ht="18" customHeight="1" thickBot="1" x14ac:dyDescent="0.25">
      <c r="A94" s="49">
        <v>87</v>
      </c>
      <c r="B94" s="291">
        <f t="shared" si="5"/>
        <v>8</v>
      </c>
      <c r="C94" s="291">
        <f t="shared" si="6"/>
        <v>5</v>
      </c>
      <c r="D94" s="291">
        <f t="shared" si="7"/>
        <v>3</v>
      </c>
      <c r="E94" s="291">
        <f t="shared" si="8"/>
        <v>5</v>
      </c>
      <c r="F94" s="213">
        <v>3</v>
      </c>
      <c r="G94" s="213">
        <v>2</v>
      </c>
      <c r="H94" s="291">
        <f t="shared" si="9"/>
        <v>3</v>
      </c>
      <c r="I94" s="213">
        <v>2</v>
      </c>
      <c r="J94" s="213">
        <v>1</v>
      </c>
      <c r="K94" s="89">
        <v>87</v>
      </c>
    </row>
    <row r="95" spans="1:11" ht="18" customHeight="1" thickBot="1" x14ac:dyDescent="0.25">
      <c r="A95" s="50">
        <v>88</v>
      </c>
      <c r="B95" s="233">
        <f t="shared" si="5"/>
        <v>6</v>
      </c>
      <c r="C95" s="233">
        <f t="shared" si="6"/>
        <v>3</v>
      </c>
      <c r="D95" s="233">
        <f t="shared" si="7"/>
        <v>3</v>
      </c>
      <c r="E95" s="233">
        <f t="shared" si="8"/>
        <v>2</v>
      </c>
      <c r="F95" s="215">
        <v>2</v>
      </c>
      <c r="G95" s="215">
        <v>0</v>
      </c>
      <c r="H95" s="233">
        <f t="shared" si="9"/>
        <v>4</v>
      </c>
      <c r="I95" s="215">
        <v>1</v>
      </c>
      <c r="J95" s="215">
        <v>3</v>
      </c>
      <c r="K95" s="90">
        <v>88</v>
      </c>
    </row>
    <row r="96" spans="1:11" ht="18" customHeight="1" thickBot="1" x14ac:dyDescent="0.25">
      <c r="A96" s="49">
        <v>89</v>
      </c>
      <c r="B96" s="291">
        <f t="shared" si="5"/>
        <v>12</v>
      </c>
      <c r="C96" s="291">
        <f t="shared" si="6"/>
        <v>3</v>
      </c>
      <c r="D96" s="291">
        <f t="shared" si="7"/>
        <v>9</v>
      </c>
      <c r="E96" s="291">
        <f t="shared" si="8"/>
        <v>1</v>
      </c>
      <c r="F96" s="213">
        <v>0</v>
      </c>
      <c r="G96" s="213">
        <v>1</v>
      </c>
      <c r="H96" s="291">
        <f t="shared" si="9"/>
        <v>11</v>
      </c>
      <c r="I96" s="213">
        <v>3</v>
      </c>
      <c r="J96" s="213">
        <v>8</v>
      </c>
      <c r="K96" s="89">
        <v>89</v>
      </c>
    </row>
    <row r="97" spans="1:11" ht="18" customHeight="1" thickBot="1" x14ac:dyDescent="0.25">
      <c r="A97" s="50">
        <v>90</v>
      </c>
      <c r="B97" s="233">
        <f t="shared" si="5"/>
        <v>6</v>
      </c>
      <c r="C97" s="233">
        <f t="shared" si="6"/>
        <v>4</v>
      </c>
      <c r="D97" s="233">
        <f t="shared" si="7"/>
        <v>2</v>
      </c>
      <c r="E97" s="233">
        <f t="shared" si="8"/>
        <v>1</v>
      </c>
      <c r="F97" s="215">
        <v>0</v>
      </c>
      <c r="G97" s="215">
        <v>1</v>
      </c>
      <c r="H97" s="233">
        <f t="shared" si="9"/>
        <v>5</v>
      </c>
      <c r="I97" s="215">
        <v>4</v>
      </c>
      <c r="J97" s="215">
        <v>1</v>
      </c>
      <c r="K97" s="90">
        <v>90</v>
      </c>
    </row>
    <row r="98" spans="1:11" ht="18" customHeight="1" thickBot="1" x14ac:dyDescent="0.25">
      <c r="A98" s="49">
        <v>91</v>
      </c>
      <c r="B98" s="291">
        <f t="shared" si="5"/>
        <v>5</v>
      </c>
      <c r="C98" s="291">
        <f t="shared" si="6"/>
        <v>1</v>
      </c>
      <c r="D98" s="291">
        <f t="shared" si="7"/>
        <v>4</v>
      </c>
      <c r="E98" s="291">
        <f t="shared" si="8"/>
        <v>1</v>
      </c>
      <c r="F98" s="213">
        <v>0</v>
      </c>
      <c r="G98" s="213">
        <v>1</v>
      </c>
      <c r="H98" s="291">
        <f t="shared" si="9"/>
        <v>4</v>
      </c>
      <c r="I98" s="213">
        <v>1</v>
      </c>
      <c r="J98" s="213">
        <v>3</v>
      </c>
      <c r="K98" s="89">
        <v>91</v>
      </c>
    </row>
    <row r="99" spans="1:11" ht="18" customHeight="1" thickBot="1" x14ac:dyDescent="0.25">
      <c r="A99" s="287">
        <v>92</v>
      </c>
      <c r="B99" s="294">
        <f t="shared" si="5"/>
        <v>5</v>
      </c>
      <c r="C99" s="294">
        <f t="shared" si="6"/>
        <v>1</v>
      </c>
      <c r="D99" s="294">
        <f t="shared" si="7"/>
        <v>4</v>
      </c>
      <c r="E99" s="294">
        <f t="shared" si="8"/>
        <v>1</v>
      </c>
      <c r="F99" s="295">
        <v>0</v>
      </c>
      <c r="G99" s="295">
        <v>1</v>
      </c>
      <c r="H99" s="294">
        <f t="shared" si="9"/>
        <v>4</v>
      </c>
      <c r="I99" s="295">
        <v>1</v>
      </c>
      <c r="J99" s="295">
        <v>3</v>
      </c>
      <c r="K99" s="90">
        <v>92</v>
      </c>
    </row>
    <row r="100" spans="1:11" ht="18" customHeight="1" thickBot="1" x14ac:dyDescent="0.25">
      <c r="A100" s="49">
        <v>93</v>
      </c>
      <c r="B100" s="291">
        <f t="shared" si="5"/>
        <v>2</v>
      </c>
      <c r="C100" s="291">
        <f t="shared" si="6"/>
        <v>2</v>
      </c>
      <c r="D100" s="291">
        <f t="shared" si="7"/>
        <v>0</v>
      </c>
      <c r="E100" s="291">
        <f t="shared" si="8"/>
        <v>0</v>
      </c>
      <c r="F100" s="213">
        <v>0</v>
      </c>
      <c r="G100" s="213">
        <v>0</v>
      </c>
      <c r="H100" s="291">
        <f t="shared" si="9"/>
        <v>2</v>
      </c>
      <c r="I100" s="213">
        <v>2</v>
      </c>
      <c r="J100" s="213">
        <v>0</v>
      </c>
      <c r="K100" s="89">
        <v>93</v>
      </c>
    </row>
    <row r="101" spans="1:11" ht="18" customHeight="1" thickBot="1" x14ac:dyDescent="0.25">
      <c r="A101" s="50">
        <v>94</v>
      </c>
      <c r="B101" s="233">
        <f t="shared" si="5"/>
        <v>0</v>
      </c>
      <c r="C101" s="233">
        <f t="shared" si="6"/>
        <v>0</v>
      </c>
      <c r="D101" s="233">
        <f t="shared" si="7"/>
        <v>0</v>
      </c>
      <c r="E101" s="233">
        <f t="shared" si="8"/>
        <v>0</v>
      </c>
      <c r="F101" s="215">
        <v>0</v>
      </c>
      <c r="G101" s="215">
        <v>0</v>
      </c>
      <c r="H101" s="233">
        <f t="shared" si="9"/>
        <v>0</v>
      </c>
      <c r="I101" s="215">
        <v>0</v>
      </c>
      <c r="J101" s="215">
        <v>0</v>
      </c>
      <c r="K101" s="90">
        <v>94</v>
      </c>
    </row>
    <row r="102" spans="1:11" ht="18" customHeight="1" thickBot="1" x14ac:dyDescent="0.25">
      <c r="A102" s="49" t="s">
        <v>193</v>
      </c>
      <c r="B102" s="291">
        <f t="shared" si="5"/>
        <v>16</v>
      </c>
      <c r="C102" s="291">
        <f t="shared" si="6"/>
        <v>9</v>
      </c>
      <c r="D102" s="291">
        <f t="shared" si="7"/>
        <v>7</v>
      </c>
      <c r="E102" s="291">
        <f t="shared" si="8"/>
        <v>4</v>
      </c>
      <c r="F102" s="213">
        <v>4</v>
      </c>
      <c r="G102" s="213">
        <v>0</v>
      </c>
      <c r="H102" s="291">
        <f t="shared" si="9"/>
        <v>12</v>
      </c>
      <c r="I102" s="213">
        <v>5</v>
      </c>
      <c r="J102" s="213">
        <v>7</v>
      </c>
      <c r="K102" s="89" t="s">
        <v>197</v>
      </c>
    </row>
    <row r="103" spans="1:11" ht="18" customHeight="1" x14ac:dyDescent="0.2">
      <c r="A103" s="171" t="s">
        <v>67</v>
      </c>
      <c r="B103" s="296">
        <f t="shared" si="5"/>
        <v>0</v>
      </c>
      <c r="C103" s="296">
        <f t="shared" si="6"/>
        <v>0</v>
      </c>
      <c r="D103" s="296">
        <f t="shared" si="7"/>
        <v>0</v>
      </c>
      <c r="E103" s="296">
        <f t="shared" si="8"/>
        <v>0</v>
      </c>
      <c r="F103" s="226">
        <v>0</v>
      </c>
      <c r="G103" s="226">
        <v>0</v>
      </c>
      <c r="H103" s="296">
        <f t="shared" si="9"/>
        <v>0</v>
      </c>
      <c r="I103" s="226">
        <v>0</v>
      </c>
      <c r="J103" s="226">
        <v>0</v>
      </c>
      <c r="K103" s="91" t="s">
        <v>68</v>
      </c>
    </row>
    <row r="104" spans="1:11" s="26" customFormat="1" ht="30" customHeight="1" x14ac:dyDescent="0.2">
      <c r="A104" s="172" t="s">
        <v>26</v>
      </c>
      <c r="B104" s="253">
        <f t="shared" ref="B104:J104" si="10">SUM(B7:B103)</f>
        <v>2031</v>
      </c>
      <c r="C104" s="253">
        <f t="shared" si="10"/>
        <v>561</v>
      </c>
      <c r="D104" s="253">
        <f t="shared" si="10"/>
        <v>1470</v>
      </c>
      <c r="E104" s="253">
        <f t="shared" si="10"/>
        <v>1372</v>
      </c>
      <c r="F104" s="253">
        <f t="shared" si="10"/>
        <v>277</v>
      </c>
      <c r="G104" s="253">
        <f t="shared" si="10"/>
        <v>1095</v>
      </c>
      <c r="H104" s="253">
        <f t="shared" si="10"/>
        <v>659</v>
      </c>
      <c r="I104" s="253">
        <f t="shared" si="10"/>
        <v>284</v>
      </c>
      <c r="J104" s="253">
        <f t="shared" si="10"/>
        <v>375</v>
      </c>
      <c r="K104" s="77" t="s">
        <v>27</v>
      </c>
    </row>
    <row r="105" spans="1:11" ht="15.75" x14ac:dyDescent="0.3">
      <c r="A105" s="27"/>
      <c r="B105" s="71"/>
      <c r="C105" s="71"/>
      <c r="D105" s="71"/>
      <c r="E105" s="71"/>
      <c r="F105" s="28"/>
      <c r="G105" s="28"/>
      <c r="H105" s="71"/>
      <c r="I105" s="28"/>
      <c r="J105" s="28"/>
      <c r="K105" s="71"/>
    </row>
  </sheetData>
  <mergeCells count="9">
    <mergeCell ref="A1:K1"/>
    <mergeCell ref="A2:K2"/>
    <mergeCell ref="A3:K3"/>
    <mergeCell ref="D4:F4"/>
    <mergeCell ref="A5:A6"/>
    <mergeCell ref="B5:D5"/>
    <mergeCell ref="E5:G5"/>
    <mergeCell ref="H5:J5"/>
    <mergeCell ref="K5:K6"/>
  </mergeCell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rowBreaks count="2" manualBreakCount="2">
    <brk id="40" max="16383" man="1"/>
    <brk id="74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view="pageBreakPreview" zoomScale="90" zoomScaleNormal="100" zoomScaleSheetLayoutView="90" workbookViewId="0">
      <selection activeCell="H20" sqref="H20"/>
    </sheetView>
  </sheetViews>
  <sheetFormatPr defaultRowHeight="15" x14ac:dyDescent="0.25"/>
  <cols>
    <col min="1" max="1" width="12.85546875" style="29" bestFit="1" customWidth="1"/>
    <col min="2" max="2" width="35.140625" style="70" customWidth="1"/>
    <col min="3" max="3" width="7.7109375" style="70" bestFit="1" customWidth="1"/>
    <col min="4" max="4" width="6.140625" style="70" bestFit="1" customWidth="1"/>
    <col min="5" max="5" width="7.7109375" style="70" bestFit="1" customWidth="1"/>
    <col min="6" max="6" width="7.5703125" style="70" customWidth="1"/>
    <col min="7" max="7" width="6.28515625" style="70" customWidth="1"/>
    <col min="8" max="8" width="7.85546875" style="70" customWidth="1"/>
    <col min="9" max="11" width="6.7109375" style="70" customWidth="1"/>
    <col min="12" max="12" width="30.42578125" style="70" customWidth="1"/>
    <col min="13" max="13" width="11.85546875" style="29" customWidth="1"/>
    <col min="14" max="257" width="9.140625" style="29"/>
    <col min="258" max="258" width="42.7109375" style="29" customWidth="1"/>
    <col min="259" max="259" width="7.7109375" style="29" customWidth="1"/>
    <col min="260" max="260" width="8.42578125" style="29" customWidth="1"/>
    <col min="261" max="262" width="7.7109375" style="29" customWidth="1"/>
    <col min="263" max="263" width="8.42578125" style="29" customWidth="1"/>
    <col min="264" max="265" width="7.7109375" style="29" customWidth="1"/>
    <col min="266" max="266" width="8.42578125" style="29" customWidth="1"/>
    <col min="267" max="267" width="7.7109375" style="29" customWidth="1"/>
    <col min="268" max="268" width="40.7109375" style="29" customWidth="1"/>
    <col min="269" max="513" width="9.140625" style="29"/>
    <col min="514" max="514" width="42.7109375" style="29" customWidth="1"/>
    <col min="515" max="515" width="7.7109375" style="29" customWidth="1"/>
    <col min="516" max="516" width="8.42578125" style="29" customWidth="1"/>
    <col min="517" max="518" width="7.7109375" style="29" customWidth="1"/>
    <col min="519" max="519" width="8.42578125" style="29" customWidth="1"/>
    <col min="520" max="521" width="7.7109375" style="29" customWidth="1"/>
    <col min="522" max="522" width="8.42578125" style="29" customWidth="1"/>
    <col min="523" max="523" width="7.7109375" style="29" customWidth="1"/>
    <col min="524" max="524" width="40.7109375" style="29" customWidth="1"/>
    <col min="525" max="769" width="9.140625" style="29"/>
    <col min="770" max="770" width="42.7109375" style="29" customWidth="1"/>
    <col min="771" max="771" width="7.7109375" style="29" customWidth="1"/>
    <col min="772" max="772" width="8.42578125" style="29" customWidth="1"/>
    <col min="773" max="774" width="7.7109375" style="29" customWidth="1"/>
    <col min="775" max="775" width="8.42578125" style="29" customWidth="1"/>
    <col min="776" max="777" width="7.7109375" style="29" customWidth="1"/>
    <col min="778" max="778" width="8.42578125" style="29" customWidth="1"/>
    <col min="779" max="779" width="7.7109375" style="29" customWidth="1"/>
    <col min="780" max="780" width="40.7109375" style="29" customWidth="1"/>
    <col min="781" max="1025" width="9.140625" style="29"/>
    <col min="1026" max="1026" width="42.7109375" style="29" customWidth="1"/>
    <col min="1027" max="1027" width="7.7109375" style="29" customWidth="1"/>
    <col min="1028" max="1028" width="8.42578125" style="29" customWidth="1"/>
    <col min="1029" max="1030" width="7.7109375" style="29" customWidth="1"/>
    <col min="1031" max="1031" width="8.42578125" style="29" customWidth="1"/>
    <col min="1032" max="1033" width="7.7109375" style="29" customWidth="1"/>
    <col min="1034" max="1034" width="8.42578125" style="29" customWidth="1"/>
    <col min="1035" max="1035" width="7.7109375" style="29" customWidth="1"/>
    <col min="1036" max="1036" width="40.7109375" style="29" customWidth="1"/>
    <col min="1037" max="1281" width="9.140625" style="29"/>
    <col min="1282" max="1282" width="42.7109375" style="29" customWidth="1"/>
    <col min="1283" max="1283" width="7.7109375" style="29" customWidth="1"/>
    <col min="1284" max="1284" width="8.42578125" style="29" customWidth="1"/>
    <col min="1285" max="1286" width="7.7109375" style="29" customWidth="1"/>
    <col min="1287" max="1287" width="8.42578125" style="29" customWidth="1"/>
    <col min="1288" max="1289" width="7.7109375" style="29" customWidth="1"/>
    <col min="1290" max="1290" width="8.42578125" style="29" customWidth="1"/>
    <col min="1291" max="1291" width="7.7109375" style="29" customWidth="1"/>
    <col min="1292" max="1292" width="40.7109375" style="29" customWidth="1"/>
    <col min="1293" max="1537" width="9.140625" style="29"/>
    <col min="1538" max="1538" width="42.7109375" style="29" customWidth="1"/>
    <col min="1539" max="1539" width="7.7109375" style="29" customWidth="1"/>
    <col min="1540" max="1540" width="8.42578125" style="29" customWidth="1"/>
    <col min="1541" max="1542" width="7.7109375" style="29" customWidth="1"/>
    <col min="1543" max="1543" width="8.42578125" style="29" customWidth="1"/>
    <col min="1544" max="1545" width="7.7109375" style="29" customWidth="1"/>
    <col min="1546" max="1546" width="8.42578125" style="29" customWidth="1"/>
    <col min="1547" max="1547" width="7.7109375" style="29" customWidth="1"/>
    <col min="1548" max="1548" width="40.7109375" style="29" customWidth="1"/>
    <col min="1549" max="1793" width="9.140625" style="29"/>
    <col min="1794" max="1794" width="42.7109375" style="29" customWidth="1"/>
    <col min="1795" max="1795" width="7.7109375" style="29" customWidth="1"/>
    <col min="1796" max="1796" width="8.42578125" style="29" customWidth="1"/>
    <col min="1797" max="1798" width="7.7109375" style="29" customWidth="1"/>
    <col min="1799" max="1799" width="8.42578125" style="29" customWidth="1"/>
    <col min="1800" max="1801" width="7.7109375" style="29" customWidth="1"/>
    <col min="1802" max="1802" width="8.42578125" style="29" customWidth="1"/>
    <col min="1803" max="1803" width="7.7109375" style="29" customWidth="1"/>
    <col min="1804" max="1804" width="40.7109375" style="29" customWidth="1"/>
    <col min="1805" max="2049" width="9.140625" style="29"/>
    <col min="2050" max="2050" width="42.7109375" style="29" customWidth="1"/>
    <col min="2051" max="2051" width="7.7109375" style="29" customWidth="1"/>
    <col min="2052" max="2052" width="8.42578125" style="29" customWidth="1"/>
    <col min="2053" max="2054" width="7.7109375" style="29" customWidth="1"/>
    <col min="2055" max="2055" width="8.42578125" style="29" customWidth="1"/>
    <col min="2056" max="2057" width="7.7109375" style="29" customWidth="1"/>
    <col min="2058" max="2058" width="8.42578125" style="29" customWidth="1"/>
    <col min="2059" max="2059" width="7.7109375" style="29" customWidth="1"/>
    <col min="2060" max="2060" width="40.7109375" style="29" customWidth="1"/>
    <col min="2061" max="2305" width="9.140625" style="29"/>
    <col min="2306" max="2306" width="42.7109375" style="29" customWidth="1"/>
    <col min="2307" max="2307" width="7.7109375" style="29" customWidth="1"/>
    <col min="2308" max="2308" width="8.42578125" style="29" customWidth="1"/>
    <col min="2309" max="2310" width="7.7109375" style="29" customWidth="1"/>
    <col min="2311" max="2311" width="8.42578125" style="29" customWidth="1"/>
    <col min="2312" max="2313" width="7.7109375" style="29" customWidth="1"/>
    <col min="2314" max="2314" width="8.42578125" style="29" customWidth="1"/>
    <col min="2315" max="2315" width="7.7109375" style="29" customWidth="1"/>
    <col min="2316" max="2316" width="40.7109375" style="29" customWidth="1"/>
    <col min="2317" max="2561" width="9.140625" style="29"/>
    <col min="2562" max="2562" width="42.7109375" style="29" customWidth="1"/>
    <col min="2563" max="2563" width="7.7109375" style="29" customWidth="1"/>
    <col min="2564" max="2564" width="8.42578125" style="29" customWidth="1"/>
    <col min="2565" max="2566" width="7.7109375" style="29" customWidth="1"/>
    <col min="2567" max="2567" width="8.42578125" style="29" customWidth="1"/>
    <col min="2568" max="2569" width="7.7109375" style="29" customWidth="1"/>
    <col min="2570" max="2570" width="8.42578125" style="29" customWidth="1"/>
    <col min="2571" max="2571" width="7.7109375" style="29" customWidth="1"/>
    <col min="2572" max="2572" width="40.7109375" style="29" customWidth="1"/>
    <col min="2573" max="2817" width="9.140625" style="29"/>
    <col min="2818" max="2818" width="42.7109375" style="29" customWidth="1"/>
    <col min="2819" max="2819" width="7.7109375" style="29" customWidth="1"/>
    <col min="2820" max="2820" width="8.42578125" style="29" customWidth="1"/>
    <col min="2821" max="2822" width="7.7109375" style="29" customWidth="1"/>
    <col min="2823" max="2823" width="8.42578125" style="29" customWidth="1"/>
    <col min="2824" max="2825" width="7.7109375" style="29" customWidth="1"/>
    <col min="2826" max="2826" width="8.42578125" style="29" customWidth="1"/>
    <col min="2827" max="2827" width="7.7109375" style="29" customWidth="1"/>
    <col min="2828" max="2828" width="40.7109375" style="29" customWidth="1"/>
    <col min="2829" max="3073" width="9.140625" style="29"/>
    <col min="3074" max="3074" width="42.7109375" style="29" customWidth="1"/>
    <col min="3075" max="3075" width="7.7109375" style="29" customWidth="1"/>
    <col min="3076" max="3076" width="8.42578125" style="29" customWidth="1"/>
    <col min="3077" max="3078" width="7.7109375" style="29" customWidth="1"/>
    <col min="3079" max="3079" width="8.42578125" style="29" customWidth="1"/>
    <col min="3080" max="3081" width="7.7109375" style="29" customWidth="1"/>
    <col min="3082" max="3082" width="8.42578125" style="29" customWidth="1"/>
    <col min="3083" max="3083" width="7.7109375" style="29" customWidth="1"/>
    <col min="3084" max="3084" width="40.7109375" style="29" customWidth="1"/>
    <col min="3085" max="3329" width="9.140625" style="29"/>
    <col min="3330" max="3330" width="42.7109375" style="29" customWidth="1"/>
    <col min="3331" max="3331" width="7.7109375" style="29" customWidth="1"/>
    <col min="3332" max="3332" width="8.42578125" style="29" customWidth="1"/>
    <col min="3333" max="3334" width="7.7109375" style="29" customWidth="1"/>
    <col min="3335" max="3335" width="8.42578125" style="29" customWidth="1"/>
    <col min="3336" max="3337" width="7.7109375" style="29" customWidth="1"/>
    <col min="3338" max="3338" width="8.42578125" style="29" customWidth="1"/>
    <col min="3339" max="3339" width="7.7109375" style="29" customWidth="1"/>
    <col min="3340" max="3340" width="40.7109375" style="29" customWidth="1"/>
    <col min="3341" max="3585" width="9.140625" style="29"/>
    <col min="3586" max="3586" width="42.7109375" style="29" customWidth="1"/>
    <col min="3587" max="3587" width="7.7109375" style="29" customWidth="1"/>
    <col min="3588" max="3588" width="8.42578125" style="29" customWidth="1"/>
    <col min="3589" max="3590" width="7.7109375" style="29" customWidth="1"/>
    <col min="3591" max="3591" width="8.42578125" style="29" customWidth="1"/>
    <col min="3592" max="3593" width="7.7109375" style="29" customWidth="1"/>
    <col min="3594" max="3594" width="8.42578125" style="29" customWidth="1"/>
    <col min="3595" max="3595" width="7.7109375" style="29" customWidth="1"/>
    <col min="3596" max="3596" width="40.7109375" style="29" customWidth="1"/>
    <col min="3597" max="3841" width="9.140625" style="29"/>
    <col min="3842" max="3842" width="42.7109375" style="29" customWidth="1"/>
    <col min="3843" max="3843" width="7.7109375" style="29" customWidth="1"/>
    <col min="3844" max="3844" width="8.42578125" style="29" customWidth="1"/>
    <col min="3845" max="3846" width="7.7109375" style="29" customWidth="1"/>
    <col min="3847" max="3847" width="8.42578125" style="29" customWidth="1"/>
    <col min="3848" max="3849" width="7.7109375" style="29" customWidth="1"/>
    <col min="3850" max="3850" width="8.42578125" style="29" customWidth="1"/>
    <col min="3851" max="3851" width="7.7109375" style="29" customWidth="1"/>
    <col min="3852" max="3852" width="40.7109375" style="29" customWidth="1"/>
    <col min="3853" max="4097" width="9.140625" style="29"/>
    <col min="4098" max="4098" width="42.7109375" style="29" customWidth="1"/>
    <col min="4099" max="4099" width="7.7109375" style="29" customWidth="1"/>
    <col min="4100" max="4100" width="8.42578125" style="29" customWidth="1"/>
    <col min="4101" max="4102" width="7.7109375" style="29" customWidth="1"/>
    <col min="4103" max="4103" width="8.42578125" style="29" customWidth="1"/>
    <col min="4104" max="4105" width="7.7109375" style="29" customWidth="1"/>
    <col min="4106" max="4106" width="8.42578125" style="29" customWidth="1"/>
    <col min="4107" max="4107" width="7.7109375" style="29" customWidth="1"/>
    <col min="4108" max="4108" width="40.7109375" style="29" customWidth="1"/>
    <col min="4109" max="4353" width="9.140625" style="29"/>
    <col min="4354" max="4354" width="42.7109375" style="29" customWidth="1"/>
    <col min="4355" max="4355" width="7.7109375" style="29" customWidth="1"/>
    <col min="4356" max="4356" width="8.42578125" style="29" customWidth="1"/>
    <col min="4357" max="4358" width="7.7109375" style="29" customWidth="1"/>
    <col min="4359" max="4359" width="8.42578125" style="29" customWidth="1"/>
    <col min="4360" max="4361" width="7.7109375" style="29" customWidth="1"/>
    <col min="4362" max="4362" width="8.42578125" style="29" customWidth="1"/>
    <col min="4363" max="4363" width="7.7109375" style="29" customWidth="1"/>
    <col min="4364" max="4364" width="40.7109375" style="29" customWidth="1"/>
    <col min="4365" max="4609" width="9.140625" style="29"/>
    <col min="4610" max="4610" width="42.7109375" style="29" customWidth="1"/>
    <col min="4611" max="4611" width="7.7109375" style="29" customWidth="1"/>
    <col min="4612" max="4612" width="8.42578125" style="29" customWidth="1"/>
    <col min="4613" max="4614" width="7.7109375" style="29" customWidth="1"/>
    <col min="4615" max="4615" width="8.42578125" style="29" customWidth="1"/>
    <col min="4616" max="4617" width="7.7109375" style="29" customWidth="1"/>
    <col min="4618" max="4618" width="8.42578125" style="29" customWidth="1"/>
    <col min="4619" max="4619" width="7.7109375" style="29" customWidth="1"/>
    <col min="4620" max="4620" width="40.7109375" style="29" customWidth="1"/>
    <col min="4621" max="4865" width="9.140625" style="29"/>
    <col min="4866" max="4866" width="42.7109375" style="29" customWidth="1"/>
    <col min="4867" max="4867" width="7.7109375" style="29" customWidth="1"/>
    <col min="4868" max="4868" width="8.42578125" style="29" customWidth="1"/>
    <col min="4869" max="4870" width="7.7109375" style="29" customWidth="1"/>
    <col min="4871" max="4871" width="8.42578125" style="29" customWidth="1"/>
    <col min="4872" max="4873" width="7.7109375" style="29" customWidth="1"/>
    <col min="4874" max="4874" width="8.42578125" style="29" customWidth="1"/>
    <col min="4875" max="4875" width="7.7109375" style="29" customWidth="1"/>
    <col min="4876" max="4876" width="40.7109375" style="29" customWidth="1"/>
    <col min="4877" max="5121" width="9.140625" style="29"/>
    <col min="5122" max="5122" width="42.7109375" style="29" customWidth="1"/>
    <col min="5123" max="5123" width="7.7109375" style="29" customWidth="1"/>
    <col min="5124" max="5124" width="8.42578125" style="29" customWidth="1"/>
    <col min="5125" max="5126" width="7.7109375" style="29" customWidth="1"/>
    <col min="5127" max="5127" width="8.42578125" style="29" customWidth="1"/>
    <col min="5128" max="5129" width="7.7109375" style="29" customWidth="1"/>
    <col min="5130" max="5130" width="8.42578125" style="29" customWidth="1"/>
    <col min="5131" max="5131" width="7.7109375" style="29" customWidth="1"/>
    <col min="5132" max="5132" width="40.7109375" style="29" customWidth="1"/>
    <col min="5133" max="5377" width="9.140625" style="29"/>
    <col min="5378" max="5378" width="42.7109375" style="29" customWidth="1"/>
    <col min="5379" max="5379" width="7.7109375" style="29" customWidth="1"/>
    <col min="5380" max="5380" width="8.42578125" style="29" customWidth="1"/>
    <col min="5381" max="5382" width="7.7109375" style="29" customWidth="1"/>
    <col min="5383" max="5383" width="8.42578125" style="29" customWidth="1"/>
    <col min="5384" max="5385" width="7.7109375" style="29" customWidth="1"/>
    <col min="5386" max="5386" width="8.42578125" style="29" customWidth="1"/>
    <col min="5387" max="5387" width="7.7109375" style="29" customWidth="1"/>
    <col min="5388" max="5388" width="40.7109375" style="29" customWidth="1"/>
    <col min="5389" max="5633" width="9.140625" style="29"/>
    <col min="5634" max="5634" width="42.7109375" style="29" customWidth="1"/>
    <col min="5635" max="5635" width="7.7109375" style="29" customWidth="1"/>
    <col min="5636" max="5636" width="8.42578125" style="29" customWidth="1"/>
    <col min="5637" max="5638" width="7.7109375" style="29" customWidth="1"/>
    <col min="5639" max="5639" width="8.42578125" style="29" customWidth="1"/>
    <col min="5640" max="5641" width="7.7109375" style="29" customWidth="1"/>
    <col min="5642" max="5642" width="8.42578125" style="29" customWidth="1"/>
    <col min="5643" max="5643" width="7.7109375" style="29" customWidth="1"/>
    <col min="5644" max="5644" width="40.7109375" style="29" customWidth="1"/>
    <col min="5645" max="5889" width="9.140625" style="29"/>
    <col min="5890" max="5890" width="42.7109375" style="29" customWidth="1"/>
    <col min="5891" max="5891" width="7.7109375" style="29" customWidth="1"/>
    <col min="5892" max="5892" width="8.42578125" style="29" customWidth="1"/>
    <col min="5893" max="5894" width="7.7109375" style="29" customWidth="1"/>
    <col min="5895" max="5895" width="8.42578125" style="29" customWidth="1"/>
    <col min="5896" max="5897" width="7.7109375" style="29" customWidth="1"/>
    <col min="5898" max="5898" width="8.42578125" style="29" customWidth="1"/>
    <col min="5899" max="5899" width="7.7109375" style="29" customWidth="1"/>
    <col min="5900" max="5900" width="40.7109375" style="29" customWidth="1"/>
    <col min="5901" max="6145" width="9.140625" style="29"/>
    <col min="6146" max="6146" width="42.7109375" style="29" customWidth="1"/>
    <col min="6147" max="6147" width="7.7109375" style="29" customWidth="1"/>
    <col min="6148" max="6148" width="8.42578125" style="29" customWidth="1"/>
    <col min="6149" max="6150" width="7.7109375" style="29" customWidth="1"/>
    <col min="6151" max="6151" width="8.42578125" style="29" customWidth="1"/>
    <col min="6152" max="6153" width="7.7109375" style="29" customWidth="1"/>
    <col min="6154" max="6154" width="8.42578125" style="29" customWidth="1"/>
    <col min="6155" max="6155" width="7.7109375" style="29" customWidth="1"/>
    <col min="6156" max="6156" width="40.7109375" style="29" customWidth="1"/>
    <col min="6157" max="6401" width="9.140625" style="29"/>
    <col min="6402" max="6402" width="42.7109375" style="29" customWidth="1"/>
    <col min="6403" max="6403" width="7.7109375" style="29" customWidth="1"/>
    <col min="6404" max="6404" width="8.42578125" style="29" customWidth="1"/>
    <col min="6405" max="6406" width="7.7109375" style="29" customWidth="1"/>
    <col min="6407" max="6407" width="8.42578125" style="29" customWidth="1"/>
    <col min="6408" max="6409" width="7.7109375" style="29" customWidth="1"/>
    <col min="6410" max="6410" width="8.42578125" style="29" customWidth="1"/>
    <col min="6411" max="6411" width="7.7109375" style="29" customWidth="1"/>
    <col min="6412" max="6412" width="40.7109375" style="29" customWidth="1"/>
    <col min="6413" max="6657" width="9.140625" style="29"/>
    <col min="6658" max="6658" width="42.7109375" style="29" customWidth="1"/>
    <col min="6659" max="6659" width="7.7109375" style="29" customWidth="1"/>
    <col min="6660" max="6660" width="8.42578125" style="29" customWidth="1"/>
    <col min="6661" max="6662" width="7.7109375" style="29" customWidth="1"/>
    <col min="6663" max="6663" width="8.42578125" style="29" customWidth="1"/>
    <col min="6664" max="6665" width="7.7109375" style="29" customWidth="1"/>
    <col min="6666" max="6666" width="8.42578125" style="29" customWidth="1"/>
    <col min="6667" max="6667" width="7.7109375" style="29" customWidth="1"/>
    <col min="6668" max="6668" width="40.7109375" style="29" customWidth="1"/>
    <col min="6669" max="6913" width="9.140625" style="29"/>
    <col min="6914" max="6914" width="42.7109375" style="29" customWidth="1"/>
    <col min="6915" max="6915" width="7.7109375" style="29" customWidth="1"/>
    <col min="6916" max="6916" width="8.42578125" style="29" customWidth="1"/>
    <col min="6917" max="6918" width="7.7109375" style="29" customWidth="1"/>
    <col min="6919" max="6919" width="8.42578125" style="29" customWidth="1"/>
    <col min="6920" max="6921" width="7.7109375" style="29" customWidth="1"/>
    <col min="6922" max="6922" width="8.42578125" style="29" customWidth="1"/>
    <col min="6923" max="6923" width="7.7109375" style="29" customWidth="1"/>
    <col min="6924" max="6924" width="40.7109375" style="29" customWidth="1"/>
    <col min="6925" max="7169" width="9.140625" style="29"/>
    <col min="7170" max="7170" width="42.7109375" style="29" customWidth="1"/>
    <col min="7171" max="7171" width="7.7109375" style="29" customWidth="1"/>
    <col min="7172" max="7172" width="8.42578125" style="29" customWidth="1"/>
    <col min="7173" max="7174" width="7.7109375" style="29" customWidth="1"/>
    <col min="7175" max="7175" width="8.42578125" style="29" customWidth="1"/>
    <col min="7176" max="7177" width="7.7109375" style="29" customWidth="1"/>
    <col min="7178" max="7178" width="8.42578125" style="29" customWidth="1"/>
    <col min="7179" max="7179" width="7.7109375" style="29" customWidth="1"/>
    <col min="7180" max="7180" width="40.7109375" style="29" customWidth="1"/>
    <col min="7181" max="7425" width="9.140625" style="29"/>
    <col min="7426" max="7426" width="42.7109375" style="29" customWidth="1"/>
    <col min="7427" max="7427" width="7.7109375" style="29" customWidth="1"/>
    <col min="7428" max="7428" width="8.42578125" style="29" customWidth="1"/>
    <col min="7429" max="7430" width="7.7109375" style="29" customWidth="1"/>
    <col min="7431" max="7431" width="8.42578125" style="29" customWidth="1"/>
    <col min="7432" max="7433" width="7.7109375" style="29" customWidth="1"/>
    <col min="7434" max="7434" width="8.42578125" style="29" customWidth="1"/>
    <col min="7435" max="7435" width="7.7109375" style="29" customWidth="1"/>
    <col min="7436" max="7436" width="40.7109375" style="29" customWidth="1"/>
    <col min="7437" max="7681" width="9.140625" style="29"/>
    <col min="7682" max="7682" width="42.7109375" style="29" customWidth="1"/>
    <col min="7683" max="7683" width="7.7109375" style="29" customWidth="1"/>
    <col min="7684" max="7684" width="8.42578125" style="29" customWidth="1"/>
    <col min="7685" max="7686" width="7.7109375" style="29" customWidth="1"/>
    <col min="7687" max="7687" width="8.42578125" style="29" customWidth="1"/>
    <col min="7688" max="7689" width="7.7109375" style="29" customWidth="1"/>
    <col min="7690" max="7690" width="8.42578125" style="29" customWidth="1"/>
    <col min="7691" max="7691" width="7.7109375" style="29" customWidth="1"/>
    <col min="7692" max="7692" width="40.7109375" style="29" customWidth="1"/>
    <col min="7693" max="7937" width="9.140625" style="29"/>
    <col min="7938" max="7938" width="42.7109375" style="29" customWidth="1"/>
    <col min="7939" max="7939" width="7.7109375" style="29" customWidth="1"/>
    <col min="7940" max="7940" width="8.42578125" style="29" customWidth="1"/>
    <col min="7941" max="7942" width="7.7109375" style="29" customWidth="1"/>
    <col min="7943" max="7943" width="8.42578125" style="29" customWidth="1"/>
    <col min="7944" max="7945" width="7.7109375" style="29" customWidth="1"/>
    <col min="7946" max="7946" width="8.42578125" style="29" customWidth="1"/>
    <col min="7947" max="7947" width="7.7109375" style="29" customWidth="1"/>
    <col min="7948" max="7948" width="40.7109375" style="29" customWidth="1"/>
    <col min="7949" max="8193" width="9.140625" style="29"/>
    <col min="8194" max="8194" width="42.7109375" style="29" customWidth="1"/>
    <col min="8195" max="8195" width="7.7109375" style="29" customWidth="1"/>
    <col min="8196" max="8196" width="8.42578125" style="29" customWidth="1"/>
    <col min="8197" max="8198" width="7.7109375" style="29" customWidth="1"/>
    <col min="8199" max="8199" width="8.42578125" style="29" customWidth="1"/>
    <col min="8200" max="8201" width="7.7109375" style="29" customWidth="1"/>
    <col min="8202" max="8202" width="8.42578125" style="29" customWidth="1"/>
    <col min="8203" max="8203" width="7.7109375" style="29" customWidth="1"/>
    <col min="8204" max="8204" width="40.7109375" style="29" customWidth="1"/>
    <col min="8205" max="8449" width="9.140625" style="29"/>
    <col min="8450" max="8450" width="42.7109375" style="29" customWidth="1"/>
    <col min="8451" max="8451" width="7.7109375" style="29" customWidth="1"/>
    <col min="8452" max="8452" width="8.42578125" style="29" customWidth="1"/>
    <col min="8453" max="8454" width="7.7109375" style="29" customWidth="1"/>
    <col min="8455" max="8455" width="8.42578125" style="29" customWidth="1"/>
    <col min="8456" max="8457" width="7.7109375" style="29" customWidth="1"/>
    <col min="8458" max="8458" width="8.42578125" style="29" customWidth="1"/>
    <col min="8459" max="8459" width="7.7109375" style="29" customWidth="1"/>
    <col min="8460" max="8460" width="40.7109375" style="29" customWidth="1"/>
    <col min="8461" max="8705" width="9.140625" style="29"/>
    <col min="8706" max="8706" width="42.7109375" style="29" customWidth="1"/>
    <col min="8707" max="8707" width="7.7109375" style="29" customWidth="1"/>
    <col min="8708" max="8708" width="8.42578125" style="29" customWidth="1"/>
    <col min="8709" max="8710" width="7.7109375" style="29" customWidth="1"/>
    <col min="8711" max="8711" width="8.42578125" style="29" customWidth="1"/>
    <col min="8712" max="8713" width="7.7109375" style="29" customWidth="1"/>
    <col min="8714" max="8714" width="8.42578125" style="29" customWidth="1"/>
    <col min="8715" max="8715" width="7.7109375" style="29" customWidth="1"/>
    <col min="8716" max="8716" width="40.7109375" style="29" customWidth="1"/>
    <col min="8717" max="8961" width="9.140625" style="29"/>
    <col min="8962" max="8962" width="42.7109375" style="29" customWidth="1"/>
    <col min="8963" max="8963" width="7.7109375" style="29" customWidth="1"/>
    <col min="8964" max="8964" width="8.42578125" style="29" customWidth="1"/>
    <col min="8965" max="8966" width="7.7109375" style="29" customWidth="1"/>
    <col min="8967" max="8967" width="8.42578125" style="29" customWidth="1"/>
    <col min="8968" max="8969" width="7.7109375" style="29" customWidth="1"/>
    <col min="8970" max="8970" width="8.42578125" style="29" customWidth="1"/>
    <col min="8971" max="8971" width="7.7109375" style="29" customWidth="1"/>
    <col min="8972" max="8972" width="40.7109375" style="29" customWidth="1"/>
    <col min="8973" max="9217" width="9.140625" style="29"/>
    <col min="9218" max="9218" width="42.7109375" style="29" customWidth="1"/>
    <col min="9219" max="9219" width="7.7109375" style="29" customWidth="1"/>
    <col min="9220" max="9220" width="8.42578125" style="29" customWidth="1"/>
    <col min="9221" max="9222" width="7.7109375" style="29" customWidth="1"/>
    <col min="9223" max="9223" width="8.42578125" style="29" customWidth="1"/>
    <col min="9224" max="9225" width="7.7109375" style="29" customWidth="1"/>
    <col min="9226" max="9226" width="8.42578125" style="29" customWidth="1"/>
    <col min="9227" max="9227" width="7.7109375" style="29" customWidth="1"/>
    <col min="9228" max="9228" width="40.7109375" style="29" customWidth="1"/>
    <col min="9229" max="9473" width="9.140625" style="29"/>
    <col min="9474" max="9474" width="42.7109375" style="29" customWidth="1"/>
    <col min="9475" max="9475" width="7.7109375" style="29" customWidth="1"/>
    <col min="9476" max="9476" width="8.42578125" style="29" customWidth="1"/>
    <col min="9477" max="9478" width="7.7109375" style="29" customWidth="1"/>
    <col min="9479" max="9479" width="8.42578125" style="29" customWidth="1"/>
    <col min="9480" max="9481" width="7.7109375" style="29" customWidth="1"/>
    <col min="9482" max="9482" width="8.42578125" style="29" customWidth="1"/>
    <col min="9483" max="9483" width="7.7109375" style="29" customWidth="1"/>
    <col min="9484" max="9484" width="40.7109375" style="29" customWidth="1"/>
    <col min="9485" max="9729" width="9.140625" style="29"/>
    <col min="9730" max="9730" width="42.7109375" style="29" customWidth="1"/>
    <col min="9731" max="9731" width="7.7109375" style="29" customWidth="1"/>
    <col min="9732" max="9732" width="8.42578125" style="29" customWidth="1"/>
    <col min="9733" max="9734" width="7.7109375" style="29" customWidth="1"/>
    <col min="9735" max="9735" width="8.42578125" style="29" customWidth="1"/>
    <col min="9736" max="9737" width="7.7109375" style="29" customWidth="1"/>
    <col min="9738" max="9738" width="8.42578125" style="29" customWidth="1"/>
    <col min="9739" max="9739" width="7.7109375" style="29" customWidth="1"/>
    <col min="9740" max="9740" width="40.7109375" style="29" customWidth="1"/>
    <col min="9741" max="9985" width="9.140625" style="29"/>
    <col min="9986" max="9986" width="42.7109375" style="29" customWidth="1"/>
    <col min="9987" max="9987" width="7.7109375" style="29" customWidth="1"/>
    <col min="9988" max="9988" width="8.42578125" style="29" customWidth="1"/>
    <col min="9989" max="9990" width="7.7109375" style="29" customWidth="1"/>
    <col min="9991" max="9991" width="8.42578125" style="29" customWidth="1"/>
    <col min="9992" max="9993" width="7.7109375" style="29" customWidth="1"/>
    <col min="9994" max="9994" width="8.42578125" style="29" customWidth="1"/>
    <col min="9995" max="9995" width="7.7109375" style="29" customWidth="1"/>
    <col min="9996" max="9996" width="40.7109375" style="29" customWidth="1"/>
    <col min="9997" max="10241" width="9.140625" style="29"/>
    <col min="10242" max="10242" width="42.7109375" style="29" customWidth="1"/>
    <col min="10243" max="10243" width="7.7109375" style="29" customWidth="1"/>
    <col min="10244" max="10244" width="8.42578125" style="29" customWidth="1"/>
    <col min="10245" max="10246" width="7.7109375" style="29" customWidth="1"/>
    <col min="10247" max="10247" width="8.42578125" style="29" customWidth="1"/>
    <col min="10248" max="10249" width="7.7109375" style="29" customWidth="1"/>
    <col min="10250" max="10250" width="8.42578125" style="29" customWidth="1"/>
    <col min="10251" max="10251" width="7.7109375" style="29" customWidth="1"/>
    <col min="10252" max="10252" width="40.7109375" style="29" customWidth="1"/>
    <col min="10253" max="10497" width="9.140625" style="29"/>
    <col min="10498" max="10498" width="42.7109375" style="29" customWidth="1"/>
    <col min="10499" max="10499" width="7.7109375" style="29" customWidth="1"/>
    <col min="10500" max="10500" width="8.42578125" style="29" customWidth="1"/>
    <col min="10501" max="10502" width="7.7109375" style="29" customWidth="1"/>
    <col min="10503" max="10503" width="8.42578125" style="29" customWidth="1"/>
    <col min="10504" max="10505" width="7.7109375" style="29" customWidth="1"/>
    <col min="10506" max="10506" width="8.42578125" style="29" customWidth="1"/>
    <col min="10507" max="10507" width="7.7109375" style="29" customWidth="1"/>
    <col min="10508" max="10508" width="40.7109375" style="29" customWidth="1"/>
    <col min="10509" max="10753" width="9.140625" style="29"/>
    <col min="10754" max="10754" width="42.7109375" style="29" customWidth="1"/>
    <col min="10755" max="10755" width="7.7109375" style="29" customWidth="1"/>
    <col min="10756" max="10756" width="8.42578125" style="29" customWidth="1"/>
    <col min="10757" max="10758" width="7.7109375" style="29" customWidth="1"/>
    <col min="10759" max="10759" width="8.42578125" style="29" customWidth="1"/>
    <col min="10760" max="10761" width="7.7109375" style="29" customWidth="1"/>
    <col min="10762" max="10762" width="8.42578125" style="29" customWidth="1"/>
    <col min="10763" max="10763" width="7.7109375" style="29" customWidth="1"/>
    <col min="10764" max="10764" width="40.7109375" style="29" customWidth="1"/>
    <col min="10765" max="11009" width="9.140625" style="29"/>
    <col min="11010" max="11010" width="42.7109375" style="29" customWidth="1"/>
    <col min="11011" max="11011" width="7.7109375" style="29" customWidth="1"/>
    <col min="11012" max="11012" width="8.42578125" style="29" customWidth="1"/>
    <col min="11013" max="11014" width="7.7109375" style="29" customWidth="1"/>
    <col min="11015" max="11015" width="8.42578125" style="29" customWidth="1"/>
    <col min="11016" max="11017" width="7.7109375" style="29" customWidth="1"/>
    <col min="11018" max="11018" width="8.42578125" style="29" customWidth="1"/>
    <col min="11019" max="11019" width="7.7109375" style="29" customWidth="1"/>
    <col min="11020" max="11020" width="40.7109375" style="29" customWidth="1"/>
    <col min="11021" max="11265" width="9.140625" style="29"/>
    <col min="11266" max="11266" width="42.7109375" style="29" customWidth="1"/>
    <col min="11267" max="11267" width="7.7109375" style="29" customWidth="1"/>
    <col min="11268" max="11268" width="8.42578125" style="29" customWidth="1"/>
    <col min="11269" max="11270" width="7.7109375" style="29" customWidth="1"/>
    <col min="11271" max="11271" width="8.42578125" style="29" customWidth="1"/>
    <col min="11272" max="11273" width="7.7109375" style="29" customWidth="1"/>
    <col min="11274" max="11274" width="8.42578125" style="29" customWidth="1"/>
    <col min="11275" max="11275" width="7.7109375" style="29" customWidth="1"/>
    <col min="11276" max="11276" width="40.7109375" style="29" customWidth="1"/>
    <col min="11277" max="11521" width="9.140625" style="29"/>
    <col min="11522" max="11522" width="42.7109375" style="29" customWidth="1"/>
    <col min="11523" max="11523" width="7.7109375" style="29" customWidth="1"/>
    <col min="11524" max="11524" width="8.42578125" style="29" customWidth="1"/>
    <col min="11525" max="11526" width="7.7109375" style="29" customWidth="1"/>
    <col min="11527" max="11527" width="8.42578125" style="29" customWidth="1"/>
    <col min="11528" max="11529" width="7.7109375" style="29" customWidth="1"/>
    <col min="11530" max="11530" width="8.42578125" style="29" customWidth="1"/>
    <col min="11531" max="11531" width="7.7109375" style="29" customWidth="1"/>
    <col min="11532" max="11532" width="40.7109375" style="29" customWidth="1"/>
    <col min="11533" max="11777" width="9.140625" style="29"/>
    <col min="11778" max="11778" width="42.7109375" style="29" customWidth="1"/>
    <col min="11779" max="11779" width="7.7109375" style="29" customWidth="1"/>
    <col min="11780" max="11780" width="8.42578125" style="29" customWidth="1"/>
    <col min="11781" max="11782" width="7.7109375" style="29" customWidth="1"/>
    <col min="11783" max="11783" width="8.42578125" style="29" customWidth="1"/>
    <col min="11784" max="11785" width="7.7109375" style="29" customWidth="1"/>
    <col min="11786" max="11786" width="8.42578125" style="29" customWidth="1"/>
    <col min="11787" max="11787" width="7.7109375" style="29" customWidth="1"/>
    <col min="11788" max="11788" width="40.7109375" style="29" customWidth="1"/>
    <col min="11789" max="12033" width="9.140625" style="29"/>
    <col min="12034" max="12034" width="42.7109375" style="29" customWidth="1"/>
    <col min="12035" max="12035" width="7.7109375" style="29" customWidth="1"/>
    <col min="12036" max="12036" width="8.42578125" style="29" customWidth="1"/>
    <col min="12037" max="12038" width="7.7109375" style="29" customWidth="1"/>
    <col min="12039" max="12039" width="8.42578125" style="29" customWidth="1"/>
    <col min="12040" max="12041" width="7.7109375" style="29" customWidth="1"/>
    <col min="12042" max="12042" width="8.42578125" style="29" customWidth="1"/>
    <col min="12043" max="12043" width="7.7109375" style="29" customWidth="1"/>
    <col min="12044" max="12044" width="40.7109375" style="29" customWidth="1"/>
    <col min="12045" max="12289" width="9.140625" style="29"/>
    <col min="12290" max="12290" width="42.7109375" style="29" customWidth="1"/>
    <col min="12291" max="12291" width="7.7109375" style="29" customWidth="1"/>
    <col min="12292" max="12292" width="8.42578125" style="29" customWidth="1"/>
    <col min="12293" max="12294" width="7.7109375" style="29" customWidth="1"/>
    <col min="12295" max="12295" width="8.42578125" style="29" customWidth="1"/>
    <col min="12296" max="12297" width="7.7109375" style="29" customWidth="1"/>
    <col min="12298" max="12298" width="8.42578125" style="29" customWidth="1"/>
    <col min="12299" max="12299" width="7.7109375" style="29" customWidth="1"/>
    <col min="12300" max="12300" width="40.7109375" style="29" customWidth="1"/>
    <col min="12301" max="12545" width="9.140625" style="29"/>
    <col min="12546" max="12546" width="42.7109375" style="29" customWidth="1"/>
    <col min="12547" max="12547" width="7.7109375" style="29" customWidth="1"/>
    <col min="12548" max="12548" width="8.42578125" style="29" customWidth="1"/>
    <col min="12549" max="12550" width="7.7109375" style="29" customWidth="1"/>
    <col min="12551" max="12551" width="8.42578125" style="29" customWidth="1"/>
    <col min="12552" max="12553" width="7.7109375" style="29" customWidth="1"/>
    <col min="12554" max="12554" width="8.42578125" style="29" customWidth="1"/>
    <col min="12555" max="12555" width="7.7109375" style="29" customWidth="1"/>
    <col min="12556" max="12556" width="40.7109375" style="29" customWidth="1"/>
    <col min="12557" max="12801" width="9.140625" style="29"/>
    <col min="12802" max="12802" width="42.7109375" style="29" customWidth="1"/>
    <col min="12803" max="12803" width="7.7109375" style="29" customWidth="1"/>
    <col min="12804" max="12804" width="8.42578125" style="29" customWidth="1"/>
    <col min="12805" max="12806" width="7.7109375" style="29" customWidth="1"/>
    <col min="12807" max="12807" width="8.42578125" style="29" customWidth="1"/>
    <col min="12808" max="12809" width="7.7109375" style="29" customWidth="1"/>
    <col min="12810" max="12810" width="8.42578125" style="29" customWidth="1"/>
    <col min="12811" max="12811" width="7.7109375" style="29" customWidth="1"/>
    <col min="12812" max="12812" width="40.7109375" style="29" customWidth="1"/>
    <col min="12813" max="13057" width="9.140625" style="29"/>
    <col min="13058" max="13058" width="42.7109375" style="29" customWidth="1"/>
    <col min="13059" max="13059" width="7.7109375" style="29" customWidth="1"/>
    <col min="13060" max="13060" width="8.42578125" style="29" customWidth="1"/>
    <col min="13061" max="13062" width="7.7109375" style="29" customWidth="1"/>
    <col min="13063" max="13063" width="8.42578125" style="29" customWidth="1"/>
    <col min="13064" max="13065" width="7.7109375" style="29" customWidth="1"/>
    <col min="13066" max="13066" width="8.42578125" style="29" customWidth="1"/>
    <col min="13067" max="13067" width="7.7109375" style="29" customWidth="1"/>
    <col min="13068" max="13068" width="40.7109375" style="29" customWidth="1"/>
    <col min="13069" max="13313" width="9.140625" style="29"/>
    <col min="13314" max="13314" width="42.7109375" style="29" customWidth="1"/>
    <col min="13315" max="13315" width="7.7109375" style="29" customWidth="1"/>
    <col min="13316" max="13316" width="8.42578125" style="29" customWidth="1"/>
    <col min="13317" max="13318" width="7.7109375" style="29" customWidth="1"/>
    <col min="13319" max="13319" width="8.42578125" style="29" customWidth="1"/>
    <col min="13320" max="13321" width="7.7109375" style="29" customWidth="1"/>
    <col min="13322" max="13322" width="8.42578125" style="29" customWidth="1"/>
    <col min="13323" max="13323" width="7.7109375" style="29" customWidth="1"/>
    <col min="13324" max="13324" width="40.7109375" style="29" customWidth="1"/>
    <col min="13325" max="13569" width="9.140625" style="29"/>
    <col min="13570" max="13570" width="42.7109375" style="29" customWidth="1"/>
    <col min="13571" max="13571" width="7.7109375" style="29" customWidth="1"/>
    <col min="13572" max="13572" width="8.42578125" style="29" customWidth="1"/>
    <col min="13573" max="13574" width="7.7109375" style="29" customWidth="1"/>
    <col min="13575" max="13575" width="8.42578125" style="29" customWidth="1"/>
    <col min="13576" max="13577" width="7.7109375" style="29" customWidth="1"/>
    <col min="13578" max="13578" width="8.42578125" style="29" customWidth="1"/>
    <col min="13579" max="13579" width="7.7109375" style="29" customWidth="1"/>
    <col min="13580" max="13580" width="40.7109375" style="29" customWidth="1"/>
    <col min="13581" max="13825" width="9.140625" style="29"/>
    <col min="13826" max="13826" width="42.7109375" style="29" customWidth="1"/>
    <col min="13827" max="13827" width="7.7109375" style="29" customWidth="1"/>
    <col min="13828" max="13828" width="8.42578125" style="29" customWidth="1"/>
    <col min="13829" max="13830" width="7.7109375" style="29" customWidth="1"/>
    <col min="13831" max="13831" width="8.42578125" style="29" customWidth="1"/>
    <col min="13832" max="13833" width="7.7109375" style="29" customWidth="1"/>
    <col min="13834" max="13834" width="8.42578125" style="29" customWidth="1"/>
    <col min="13835" max="13835" width="7.7109375" style="29" customWidth="1"/>
    <col min="13836" max="13836" width="40.7109375" style="29" customWidth="1"/>
    <col min="13837" max="14081" width="9.140625" style="29"/>
    <col min="14082" max="14082" width="42.7109375" style="29" customWidth="1"/>
    <col min="14083" max="14083" width="7.7109375" style="29" customWidth="1"/>
    <col min="14084" max="14084" width="8.42578125" style="29" customWidth="1"/>
    <col min="14085" max="14086" width="7.7109375" style="29" customWidth="1"/>
    <col min="14087" max="14087" width="8.42578125" style="29" customWidth="1"/>
    <col min="14088" max="14089" width="7.7109375" style="29" customWidth="1"/>
    <col min="14090" max="14090" width="8.42578125" style="29" customWidth="1"/>
    <col min="14091" max="14091" width="7.7109375" style="29" customWidth="1"/>
    <col min="14092" max="14092" width="40.7109375" style="29" customWidth="1"/>
    <col min="14093" max="14337" width="9.140625" style="29"/>
    <col min="14338" max="14338" width="42.7109375" style="29" customWidth="1"/>
    <col min="14339" max="14339" width="7.7109375" style="29" customWidth="1"/>
    <col min="14340" max="14340" width="8.42578125" style="29" customWidth="1"/>
    <col min="14341" max="14342" width="7.7109375" style="29" customWidth="1"/>
    <col min="14343" max="14343" width="8.42578125" style="29" customWidth="1"/>
    <col min="14344" max="14345" width="7.7109375" style="29" customWidth="1"/>
    <col min="14346" max="14346" width="8.42578125" style="29" customWidth="1"/>
    <col min="14347" max="14347" width="7.7109375" style="29" customWidth="1"/>
    <col min="14348" max="14348" width="40.7109375" style="29" customWidth="1"/>
    <col min="14349" max="14593" width="9.140625" style="29"/>
    <col min="14594" max="14594" width="42.7109375" style="29" customWidth="1"/>
    <col min="14595" max="14595" width="7.7109375" style="29" customWidth="1"/>
    <col min="14596" max="14596" width="8.42578125" style="29" customWidth="1"/>
    <col min="14597" max="14598" width="7.7109375" style="29" customWidth="1"/>
    <col min="14599" max="14599" width="8.42578125" style="29" customWidth="1"/>
    <col min="14600" max="14601" width="7.7109375" style="29" customWidth="1"/>
    <col min="14602" max="14602" width="8.42578125" style="29" customWidth="1"/>
    <col min="14603" max="14603" width="7.7109375" style="29" customWidth="1"/>
    <col min="14604" max="14604" width="40.7109375" style="29" customWidth="1"/>
    <col min="14605" max="14849" width="9.140625" style="29"/>
    <col min="14850" max="14850" width="42.7109375" style="29" customWidth="1"/>
    <col min="14851" max="14851" width="7.7109375" style="29" customWidth="1"/>
    <col min="14852" max="14852" width="8.42578125" style="29" customWidth="1"/>
    <col min="14853" max="14854" width="7.7109375" style="29" customWidth="1"/>
    <col min="14855" max="14855" width="8.42578125" style="29" customWidth="1"/>
    <col min="14856" max="14857" width="7.7109375" style="29" customWidth="1"/>
    <col min="14858" max="14858" width="8.42578125" style="29" customWidth="1"/>
    <col min="14859" max="14859" width="7.7109375" style="29" customWidth="1"/>
    <col min="14860" max="14860" width="40.7109375" style="29" customWidth="1"/>
    <col min="14861" max="15105" width="9.140625" style="29"/>
    <col min="15106" max="15106" width="42.7109375" style="29" customWidth="1"/>
    <col min="15107" max="15107" width="7.7109375" style="29" customWidth="1"/>
    <col min="15108" max="15108" width="8.42578125" style="29" customWidth="1"/>
    <col min="15109" max="15110" width="7.7109375" style="29" customWidth="1"/>
    <col min="15111" max="15111" width="8.42578125" style="29" customWidth="1"/>
    <col min="15112" max="15113" width="7.7109375" style="29" customWidth="1"/>
    <col min="15114" max="15114" width="8.42578125" style="29" customWidth="1"/>
    <col min="15115" max="15115" width="7.7109375" style="29" customWidth="1"/>
    <col min="15116" max="15116" width="40.7109375" style="29" customWidth="1"/>
    <col min="15117" max="15361" width="9.140625" style="29"/>
    <col min="15362" max="15362" width="42.7109375" style="29" customWidth="1"/>
    <col min="15363" max="15363" width="7.7109375" style="29" customWidth="1"/>
    <col min="15364" max="15364" width="8.42578125" style="29" customWidth="1"/>
    <col min="15365" max="15366" width="7.7109375" style="29" customWidth="1"/>
    <col min="15367" max="15367" width="8.42578125" style="29" customWidth="1"/>
    <col min="15368" max="15369" width="7.7109375" style="29" customWidth="1"/>
    <col min="15370" max="15370" width="8.42578125" style="29" customWidth="1"/>
    <col min="15371" max="15371" width="7.7109375" style="29" customWidth="1"/>
    <col min="15372" max="15372" width="40.7109375" style="29" customWidth="1"/>
    <col min="15373" max="15617" width="9.140625" style="29"/>
    <col min="15618" max="15618" width="42.7109375" style="29" customWidth="1"/>
    <col min="15619" max="15619" width="7.7109375" style="29" customWidth="1"/>
    <col min="15620" max="15620" width="8.42578125" style="29" customWidth="1"/>
    <col min="15621" max="15622" width="7.7109375" style="29" customWidth="1"/>
    <col min="15623" max="15623" width="8.42578125" style="29" customWidth="1"/>
    <col min="15624" max="15625" width="7.7109375" style="29" customWidth="1"/>
    <col min="15626" max="15626" width="8.42578125" style="29" customWidth="1"/>
    <col min="15627" max="15627" width="7.7109375" style="29" customWidth="1"/>
    <col min="15628" max="15628" width="40.7109375" style="29" customWidth="1"/>
    <col min="15629" max="15873" width="9.140625" style="29"/>
    <col min="15874" max="15874" width="42.7109375" style="29" customWidth="1"/>
    <col min="15875" max="15875" width="7.7109375" style="29" customWidth="1"/>
    <col min="15876" max="15876" width="8.42578125" style="29" customWidth="1"/>
    <col min="15877" max="15878" width="7.7109375" style="29" customWidth="1"/>
    <col min="15879" max="15879" width="8.42578125" style="29" customWidth="1"/>
    <col min="15880" max="15881" width="7.7109375" style="29" customWidth="1"/>
    <col min="15882" max="15882" width="8.42578125" style="29" customWidth="1"/>
    <col min="15883" max="15883" width="7.7109375" style="29" customWidth="1"/>
    <col min="15884" max="15884" width="40.7109375" style="29" customWidth="1"/>
    <col min="15885" max="16129" width="9.140625" style="29"/>
    <col min="16130" max="16130" width="42.7109375" style="29" customWidth="1"/>
    <col min="16131" max="16131" width="7.7109375" style="29" customWidth="1"/>
    <col min="16132" max="16132" width="8.42578125" style="29" customWidth="1"/>
    <col min="16133" max="16134" width="7.7109375" style="29" customWidth="1"/>
    <col min="16135" max="16135" width="8.42578125" style="29" customWidth="1"/>
    <col min="16136" max="16137" width="7.7109375" style="29" customWidth="1"/>
    <col min="16138" max="16138" width="8.42578125" style="29" customWidth="1"/>
    <col min="16139" max="16139" width="7.7109375" style="29" customWidth="1"/>
    <col min="16140" max="16140" width="40.7109375" style="29" customWidth="1"/>
    <col min="16141" max="16384" width="9.140625" style="29"/>
  </cols>
  <sheetData>
    <row r="1" spans="1:257" ht="20.25" x14ac:dyDescent="0.25">
      <c r="A1" s="674" t="s">
        <v>342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  <c r="BU1" s="744"/>
      <c r="BV1" s="744"/>
      <c r="BW1" s="744"/>
      <c r="BX1" s="744"/>
      <c r="BY1" s="744"/>
      <c r="BZ1" s="744"/>
      <c r="CA1" s="744"/>
      <c r="CB1" s="744"/>
      <c r="CC1" s="744"/>
      <c r="CD1" s="744"/>
      <c r="CE1" s="744"/>
      <c r="CF1" s="744"/>
      <c r="CG1" s="744"/>
      <c r="CH1" s="744"/>
      <c r="CI1" s="744"/>
      <c r="CJ1" s="744"/>
      <c r="CK1" s="744"/>
      <c r="CL1" s="744"/>
      <c r="CM1" s="744"/>
      <c r="CN1" s="744"/>
      <c r="CO1" s="744"/>
      <c r="CP1" s="744"/>
      <c r="CQ1" s="744"/>
      <c r="CR1" s="744"/>
      <c r="CS1" s="744"/>
      <c r="CT1" s="744"/>
      <c r="CU1" s="744"/>
      <c r="CV1" s="744"/>
      <c r="CW1" s="744"/>
      <c r="CX1" s="744"/>
      <c r="CY1" s="744"/>
      <c r="CZ1" s="744"/>
      <c r="DA1" s="744"/>
      <c r="DB1" s="744"/>
      <c r="DC1" s="744"/>
      <c r="DD1" s="744"/>
      <c r="DE1" s="744"/>
      <c r="DF1" s="744"/>
      <c r="DG1" s="744"/>
      <c r="DH1" s="744"/>
      <c r="DI1" s="744"/>
      <c r="DJ1" s="744"/>
      <c r="DK1" s="744"/>
      <c r="DL1" s="744"/>
      <c r="DM1" s="744"/>
      <c r="DN1" s="744"/>
      <c r="DO1" s="744"/>
      <c r="DP1" s="744"/>
      <c r="DQ1" s="744"/>
      <c r="DR1" s="744"/>
      <c r="DS1" s="744"/>
      <c r="DT1" s="744"/>
      <c r="DU1" s="744"/>
      <c r="DV1" s="744"/>
      <c r="DW1" s="744"/>
      <c r="DX1" s="744"/>
      <c r="DY1" s="744"/>
      <c r="DZ1" s="744"/>
      <c r="EA1" s="744"/>
      <c r="EB1" s="744"/>
      <c r="EC1" s="744"/>
      <c r="ED1" s="744"/>
      <c r="EE1" s="744"/>
      <c r="EF1" s="744"/>
      <c r="EG1" s="744"/>
      <c r="EH1" s="744"/>
      <c r="EI1" s="744"/>
      <c r="EJ1" s="744"/>
      <c r="EK1" s="744"/>
      <c r="EL1" s="744"/>
      <c r="EM1" s="744"/>
      <c r="EN1" s="744"/>
      <c r="EO1" s="744"/>
      <c r="EP1" s="744"/>
      <c r="EQ1" s="744"/>
      <c r="ER1" s="744"/>
      <c r="ES1" s="744"/>
      <c r="ET1" s="744"/>
      <c r="EU1" s="744"/>
      <c r="EV1" s="744"/>
      <c r="EW1" s="744"/>
      <c r="EX1" s="744"/>
      <c r="EY1" s="744"/>
      <c r="EZ1" s="744"/>
      <c r="FA1" s="744"/>
      <c r="FB1" s="744"/>
      <c r="FC1" s="744"/>
      <c r="FD1" s="744"/>
      <c r="FE1" s="744"/>
      <c r="FF1" s="744"/>
      <c r="FG1" s="744"/>
      <c r="FH1" s="744"/>
      <c r="FI1" s="744"/>
      <c r="FJ1" s="744"/>
      <c r="FK1" s="744"/>
      <c r="FL1" s="744"/>
      <c r="FM1" s="744"/>
      <c r="FN1" s="744"/>
      <c r="FO1" s="744"/>
      <c r="FP1" s="744"/>
      <c r="FQ1" s="744"/>
      <c r="FR1" s="744"/>
      <c r="FS1" s="744"/>
      <c r="FT1" s="744"/>
      <c r="FU1" s="744"/>
      <c r="FV1" s="744"/>
      <c r="FW1" s="744"/>
      <c r="FX1" s="744"/>
      <c r="FY1" s="744"/>
      <c r="FZ1" s="744"/>
      <c r="GA1" s="744"/>
      <c r="GB1" s="744"/>
      <c r="GC1" s="744"/>
      <c r="GD1" s="744"/>
      <c r="GE1" s="744"/>
      <c r="GF1" s="744"/>
      <c r="GG1" s="744"/>
      <c r="GH1" s="744"/>
      <c r="GI1" s="744"/>
      <c r="GJ1" s="744"/>
      <c r="GK1" s="744"/>
      <c r="GL1" s="744"/>
      <c r="GM1" s="744"/>
      <c r="GN1" s="744"/>
      <c r="GO1" s="744"/>
      <c r="GP1" s="744"/>
      <c r="GQ1" s="744"/>
      <c r="GR1" s="744"/>
      <c r="GS1" s="744"/>
      <c r="GT1" s="744"/>
      <c r="GU1" s="744"/>
      <c r="GV1" s="744"/>
      <c r="GW1" s="744"/>
      <c r="GX1" s="744"/>
      <c r="GY1" s="744"/>
      <c r="GZ1" s="744"/>
      <c r="HA1" s="744"/>
      <c r="HB1" s="744"/>
      <c r="HC1" s="744"/>
      <c r="HD1" s="744"/>
      <c r="HE1" s="744"/>
      <c r="HF1" s="744"/>
      <c r="HG1" s="744"/>
      <c r="HH1" s="744"/>
      <c r="HI1" s="744"/>
      <c r="HJ1" s="744"/>
      <c r="HK1" s="744"/>
      <c r="HL1" s="744"/>
      <c r="HM1" s="744"/>
      <c r="HN1" s="744"/>
      <c r="HO1" s="744"/>
      <c r="HP1" s="744"/>
      <c r="HQ1" s="744"/>
      <c r="HR1" s="744"/>
      <c r="HS1" s="744"/>
      <c r="HT1" s="744"/>
      <c r="HU1" s="744"/>
      <c r="HV1" s="744"/>
      <c r="HW1" s="744"/>
      <c r="HX1" s="744"/>
      <c r="HY1" s="744"/>
      <c r="HZ1" s="744"/>
      <c r="IA1" s="744"/>
      <c r="IB1" s="744"/>
      <c r="IC1" s="744"/>
      <c r="ID1" s="744"/>
      <c r="IE1" s="744"/>
      <c r="IF1" s="744"/>
      <c r="IG1" s="744"/>
      <c r="IH1" s="744"/>
      <c r="II1" s="744"/>
      <c r="IJ1" s="744"/>
      <c r="IK1" s="744"/>
      <c r="IL1" s="744"/>
      <c r="IM1" s="744"/>
      <c r="IN1" s="744"/>
      <c r="IO1" s="744"/>
      <c r="IP1" s="744"/>
      <c r="IQ1" s="744"/>
      <c r="IR1" s="744"/>
      <c r="IS1" s="744"/>
      <c r="IT1" s="744"/>
      <c r="IU1" s="744"/>
      <c r="IV1" s="744"/>
      <c r="IW1" s="744"/>
    </row>
    <row r="2" spans="1:257" ht="15.75" x14ac:dyDescent="0.25">
      <c r="A2" s="675" t="s">
        <v>343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743"/>
      <c r="Y2" s="743"/>
      <c r="Z2" s="743"/>
      <c r="AA2" s="743"/>
      <c r="AB2" s="743"/>
      <c r="AC2" s="743"/>
      <c r="AD2" s="743"/>
      <c r="AE2" s="743"/>
      <c r="AF2" s="743"/>
      <c r="AG2" s="743"/>
      <c r="AH2" s="743"/>
      <c r="AI2" s="743"/>
      <c r="AJ2" s="743"/>
      <c r="AK2" s="743"/>
      <c r="AL2" s="743"/>
      <c r="AM2" s="743"/>
      <c r="AN2" s="743"/>
      <c r="AO2" s="743"/>
      <c r="AP2" s="743"/>
      <c r="AQ2" s="743"/>
      <c r="AR2" s="743"/>
      <c r="AS2" s="743"/>
      <c r="AT2" s="743"/>
      <c r="AU2" s="743"/>
      <c r="AV2" s="743"/>
      <c r="AW2" s="743"/>
      <c r="AX2" s="743"/>
      <c r="AY2" s="743"/>
      <c r="AZ2" s="743"/>
      <c r="BA2" s="743"/>
      <c r="BB2" s="743"/>
      <c r="BC2" s="743"/>
      <c r="BD2" s="743"/>
      <c r="BE2" s="743"/>
      <c r="BF2" s="743"/>
      <c r="BG2" s="743"/>
      <c r="BH2" s="743"/>
      <c r="BI2" s="743"/>
      <c r="BJ2" s="743"/>
      <c r="BK2" s="743"/>
      <c r="BL2" s="743"/>
      <c r="BM2" s="743"/>
      <c r="BN2" s="743"/>
      <c r="BO2" s="743"/>
      <c r="BP2" s="743"/>
      <c r="BQ2" s="743"/>
      <c r="BR2" s="743"/>
      <c r="BS2" s="743"/>
      <c r="BT2" s="743"/>
      <c r="BU2" s="743"/>
      <c r="BV2" s="743"/>
      <c r="BW2" s="743"/>
      <c r="BX2" s="743"/>
      <c r="BY2" s="743"/>
      <c r="BZ2" s="743"/>
      <c r="CA2" s="743"/>
      <c r="CB2" s="743"/>
      <c r="CC2" s="743"/>
      <c r="CD2" s="743"/>
      <c r="CE2" s="743"/>
      <c r="CF2" s="743"/>
      <c r="CG2" s="743"/>
      <c r="CH2" s="743"/>
      <c r="CI2" s="743"/>
      <c r="CJ2" s="743"/>
      <c r="CK2" s="743"/>
      <c r="CL2" s="743"/>
      <c r="CM2" s="743"/>
      <c r="CN2" s="743"/>
      <c r="CO2" s="743"/>
      <c r="CP2" s="743"/>
      <c r="CQ2" s="743"/>
      <c r="CR2" s="743"/>
      <c r="CS2" s="743"/>
      <c r="CT2" s="743"/>
      <c r="CU2" s="743"/>
      <c r="CV2" s="743"/>
      <c r="CW2" s="743"/>
      <c r="CX2" s="743"/>
      <c r="CY2" s="743"/>
      <c r="CZ2" s="743"/>
      <c r="DA2" s="743"/>
      <c r="DB2" s="743"/>
      <c r="DC2" s="743"/>
      <c r="DD2" s="743"/>
      <c r="DE2" s="743"/>
      <c r="DF2" s="743"/>
      <c r="DG2" s="743"/>
      <c r="DH2" s="743"/>
      <c r="DI2" s="743"/>
      <c r="DJ2" s="743"/>
      <c r="DK2" s="743"/>
      <c r="DL2" s="743"/>
      <c r="DM2" s="743"/>
      <c r="DN2" s="743"/>
      <c r="DO2" s="743"/>
      <c r="DP2" s="743"/>
      <c r="DQ2" s="743"/>
      <c r="DR2" s="743"/>
      <c r="DS2" s="743"/>
      <c r="DT2" s="743"/>
      <c r="DU2" s="743"/>
      <c r="DV2" s="743"/>
      <c r="DW2" s="743"/>
      <c r="DX2" s="743"/>
      <c r="DY2" s="743"/>
      <c r="DZ2" s="743"/>
      <c r="EA2" s="743"/>
      <c r="EB2" s="743"/>
      <c r="EC2" s="743"/>
      <c r="ED2" s="743"/>
      <c r="EE2" s="743"/>
      <c r="EF2" s="743"/>
      <c r="EG2" s="743"/>
      <c r="EH2" s="743"/>
      <c r="EI2" s="743"/>
      <c r="EJ2" s="743"/>
      <c r="EK2" s="743"/>
      <c r="EL2" s="743"/>
      <c r="EM2" s="743"/>
      <c r="EN2" s="743"/>
      <c r="EO2" s="743"/>
      <c r="EP2" s="743"/>
      <c r="EQ2" s="743"/>
      <c r="ER2" s="743"/>
      <c r="ES2" s="743"/>
      <c r="ET2" s="743"/>
      <c r="EU2" s="743"/>
      <c r="EV2" s="743"/>
      <c r="EW2" s="743"/>
      <c r="EX2" s="743"/>
      <c r="EY2" s="743"/>
      <c r="EZ2" s="743"/>
      <c r="FA2" s="743"/>
      <c r="FB2" s="743"/>
      <c r="FC2" s="743"/>
      <c r="FD2" s="743"/>
      <c r="FE2" s="743"/>
      <c r="FF2" s="743"/>
      <c r="FG2" s="743"/>
      <c r="FH2" s="743"/>
      <c r="FI2" s="743"/>
      <c r="FJ2" s="743"/>
      <c r="FK2" s="743"/>
      <c r="FL2" s="743"/>
      <c r="FM2" s="743"/>
      <c r="FN2" s="743"/>
      <c r="FO2" s="743"/>
      <c r="FP2" s="743"/>
      <c r="FQ2" s="743"/>
      <c r="FR2" s="743"/>
      <c r="FS2" s="743"/>
      <c r="FT2" s="743"/>
      <c r="FU2" s="743"/>
      <c r="FV2" s="743"/>
      <c r="FW2" s="743"/>
      <c r="FX2" s="743"/>
      <c r="FY2" s="743"/>
      <c r="FZ2" s="743"/>
      <c r="GA2" s="743"/>
      <c r="GB2" s="743"/>
      <c r="GC2" s="743"/>
      <c r="GD2" s="743"/>
      <c r="GE2" s="743"/>
      <c r="GF2" s="743"/>
      <c r="GG2" s="743"/>
      <c r="GH2" s="743"/>
      <c r="GI2" s="743"/>
      <c r="GJ2" s="743"/>
      <c r="GK2" s="743"/>
      <c r="GL2" s="743"/>
      <c r="GM2" s="743"/>
      <c r="GN2" s="743"/>
      <c r="GO2" s="743"/>
      <c r="GP2" s="743"/>
      <c r="GQ2" s="743"/>
      <c r="GR2" s="743"/>
      <c r="GS2" s="743"/>
      <c r="GT2" s="743"/>
      <c r="GU2" s="743"/>
      <c r="GV2" s="743"/>
      <c r="GW2" s="743"/>
      <c r="GX2" s="743"/>
      <c r="GY2" s="743"/>
      <c r="GZ2" s="743"/>
      <c r="HA2" s="743"/>
      <c r="HB2" s="743"/>
      <c r="HC2" s="743"/>
      <c r="HD2" s="743"/>
      <c r="HE2" s="743"/>
      <c r="HF2" s="743"/>
      <c r="HG2" s="743"/>
      <c r="HH2" s="743"/>
      <c r="HI2" s="743"/>
      <c r="HJ2" s="743"/>
      <c r="HK2" s="743"/>
      <c r="HL2" s="743"/>
      <c r="HM2" s="743"/>
      <c r="HN2" s="743"/>
      <c r="HO2" s="743"/>
      <c r="HP2" s="743"/>
      <c r="HQ2" s="743"/>
      <c r="HR2" s="743"/>
      <c r="HS2" s="743"/>
      <c r="HT2" s="743"/>
      <c r="HU2" s="743"/>
      <c r="HV2" s="743"/>
      <c r="HW2" s="743"/>
      <c r="HX2" s="743"/>
      <c r="HY2" s="743"/>
      <c r="HZ2" s="743"/>
      <c r="IA2" s="743"/>
      <c r="IB2" s="743"/>
      <c r="IC2" s="743"/>
      <c r="ID2" s="743"/>
      <c r="IE2" s="743"/>
      <c r="IF2" s="743"/>
      <c r="IG2" s="743"/>
      <c r="IH2" s="743"/>
      <c r="II2" s="743"/>
      <c r="IJ2" s="743"/>
      <c r="IK2" s="743"/>
      <c r="IL2" s="743"/>
      <c r="IM2" s="743"/>
      <c r="IN2" s="743"/>
      <c r="IO2" s="743"/>
      <c r="IP2" s="743"/>
      <c r="IQ2" s="743"/>
      <c r="IR2" s="743"/>
      <c r="IS2" s="743"/>
      <c r="IT2" s="743"/>
      <c r="IU2" s="743"/>
      <c r="IV2" s="743"/>
      <c r="IW2" s="743"/>
    </row>
    <row r="3" spans="1:257" ht="15.75" x14ac:dyDescent="0.25">
      <c r="A3" s="675">
        <v>2012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3"/>
      <c r="BA3" s="743"/>
      <c r="BB3" s="743"/>
      <c r="BC3" s="743"/>
      <c r="BD3" s="743"/>
      <c r="BE3" s="743"/>
      <c r="BF3" s="743"/>
      <c r="BG3" s="743"/>
      <c r="BH3" s="743"/>
      <c r="BI3" s="743"/>
      <c r="BJ3" s="743"/>
      <c r="BK3" s="743"/>
      <c r="BL3" s="743"/>
      <c r="BM3" s="743"/>
      <c r="BN3" s="743"/>
      <c r="BO3" s="743"/>
      <c r="BP3" s="743"/>
      <c r="BQ3" s="743"/>
      <c r="BR3" s="743"/>
      <c r="BS3" s="743"/>
      <c r="BT3" s="743"/>
      <c r="BU3" s="743"/>
      <c r="BV3" s="743"/>
      <c r="BW3" s="743"/>
      <c r="BX3" s="743"/>
      <c r="BY3" s="743"/>
      <c r="BZ3" s="743"/>
      <c r="CA3" s="743"/>
      <c r="CB3" s="743"/>
      <c r="CC3" s="743"/>
      <c r="CD3" s="743"/>
      <c r="CE3" s="743"/>
      <c r="CF3" s="743"/>
      <c r="CG3" s="743"/>
      <c r="CH3" s="743"/>
      <c r="CI3" s="743"/>
      <c r="CJ3" s="743"/>
      <c r="CK3" s="743"/>
      <c r="CL3" s="743"/>
      <c r="CM3" s="743"/>
      <c r="CN3" s="743"/>
      <c r="CO3" s="743"/>
      <c r="CP3" s="743"/>
      <c r="CQ3" s="743"/>
      <c r="CR3" s="743"/>
      <c r="CS3" s="743"/>
      <c r="CT3" s="743"/>
      <c r="CU3" s="743"/>
      <c r="CV3" s="743"/>
      <c r="CW3" s="743"/>
      <c r="CX3" s="743"/>
      <c r="CY3" s="743"/>
      <c r="CZ3" s="743"/>
      <c r="DA3" s="743"/>
      <c r="DB3" s="743"/>
      <c r="DC3" s="743"/>
      <c r="DD3" s="743"/>
      <c r="DE3" s="743"/>
      <c r="DF3" s="743"/>
      <c r="DG3" s="743"/>
      <c r="DH3" s="743"/>
      <c r="DI3" s="743"/>
      <c r="DJ3" s="743"/>
      <c r="DK3" s="743"/>
      <c r="DL3" s="743"/>
      <c r="DM3" s="743"/>
      <c r="DN3" s="743"/>
      <c r="DO3" s="743"/>
      <c r="DP3" s="743"/>
      <c r="DQ3" s="743"/>
      <c r="DR3" s="743"/>
      <c r="DS3" s="743"/>
      <c r="DT3" s="743"/>
      <c r="DU3" s="743"/>
      <c r="DV3" s="743"/>
      <c r="DW3" s="743"/>
      <c r="DX3" s="743"/>
      <c r="DY3" s="743"/>
      <c r="DZ3" s="743"/>
      <c r="EA3" s="743"/>
      <c r="EB3" s="743"/>
      <c r="EC3" s="743"/>
      <c r="ED3" s="743"/>
      <c r="EE3" s="743"/>
      <c r="EF3" s="743"/>
      <c r="EG3" s="743"/>
      <c r="EH3" s="743"/>
      <c r="EI3" s="743"/>
      <c r="EJ3" s="743"/>
      <c r="EK3" s="743"/>
      <c r="EL3" s="743"/>
      <c r="EM3" s="743"/>
      <c r="EN3" s="743"/>
      <c r="EO3" s="743"/>
      <c r="EP3" s="743"/>
      <c r="EQ3" s="743"/>
      <c r="ER3" s="743"/>
      <c r="ES3" s="743"/>
      <c r="ET3" s="743"/>
      <c r="EU3" s="743"/>
      <c r="EV3" s="743"/>
      <c r="EW3" s="743"/>
      <c r="EX3" s="743"/>
      <c r="EY3" s="743"/>
      <c r="EZ3" s="743"/>
      <c r="FA3" s="743"/>
      <c r="FB3" s="743"/>
      <c r="FC3" s="743"/>
      <c r="FD3" s="743"/>
      <c r="FE3" s="743"/>
      <c r="FF3" s="743"/>
      <c r="FG3" s="743"/>
      <c r="FH3" s="743"/>
      <c r="FI3" s="743"/>
      <c r="FJ3" s="743"/>
      <c r="FK3" s="743"/>
      <c r="FL3" s="743"/>
      <c r="FM3" s="743"/>
      <c r="FN3" s="743"/>
      <c r="FO3" s="743"/>
      <c r="FP3" s="743"/>
      <c r="FQ3" s="743"/>
      <c r="FR3" s="743"/>
      <c r="FS3" s="743"/>
      <c r="FT3" s="743"/>
      <c r="FU3" s="743"/>
      <c r="FV3" s="743"/>
      <c r="FW3" s="743"/>
      <c r="FX3" s="743"/>
      <c r="FY3" s="743"/>
      <c r="FZ3" s="743"/>
      <c r="GA3" s="743"/>
      <c r="GB3" s="743"/>
      <c r="GC3" s="743"/>
      <c r="GD3" s="743"/>
      <c r="GE3" s="743"/>
      <c r="GF3" s="743"/>
      <c r="GG3" s="743"/>
      <c r="GH3" s="743"/>
      <c r="GI3" s="743"/>
      <c r="GJ3" s="743"/>
      <c r="GK3" s="743"/>
      <c r="GL3" s="743"/>
      <c r="GM3" s="743"/>
      <c r="GN3" s="743"/>
      <c r="GO3" s="743"/>
      <c r="GP3" s="743"/>
      <c r="GQ3" s="743"/>
      <c r="GR3" s="743"/>
      <c r="GS3" s="743"/>
      <c r="GT3" s="743"/>
      <c r="GU3" s="743"/>
      <c r="GV3" s="743"/>
      <c r="GW3" s="743"/>
      <c r="GX3" s="743"/>
      <c r="GY3" s="743"/>
      <c r="GZ3" s="743"/>
      <c r="HA3" s="743"/>
      <c r="HB3" s="743"/>
      <c r="HC3" s="743"/>
      <c r="HD3" s="743"/>
      <c r="HE3" s="743"/>
      <c r="HF3" s="743"/>
      <c r="HG3" s="743"/>
      <c r="HH3" s="743"/>
      <c r="HI3" s="743"/>
      <c r="HJ3" s="743"/>
      <c r="HK3" s="743"/>
      <c r="HL3" s="743"/>
      <c r="HM3" s="743"/>
      <c r="HN3" s="743"/>
      <c r="HO3" s="743"/>
      <c r="HP3" s="743"/>
      <c r="HQ3" s="743"/>
      <c r="HR3" s="743"/>
      <c r="HS3" s="743"/>
      <c r="HT3" s="743"/>
      <c r="HU3" s="743"/>
      <c r="HV3" s="743"/>
      <c r="HW3" s="743"/>
      <c r="HX3" s="743"/>
      <c r="HY3" s="743"/>
      <c r="HZ3" s="743"/>
      <c r="IA3" s="743"/>
      <c r="IB3" s="743"/>
      <c r="IC3" s="743"/>
      <c r="ID3" s="743"/>
      <c r="IE3" s="743"/>
      <c r="IF3" s="743"/>
      <c r="IG3" s="743"/>
      <c r="IH3" s="743"/>
      <c r="II3" s="743"/>
      <c r="IJ3" s="743"/>
      <c r="IK3" s="743"/>
      <c r="IL3" s="743"/>
      <c r="IM3" s="743"/>
      <c r="IN3" s="743"/>
      <c r="IO3" s="743"/>
      <c r="IP3" s="743"/>
      <c r="IQ3" s="743"/>
      <c r="IR3" s="743"/>
      <c r="IS3" s="743"/>
      <c r="IT3" s="743"/>
      <c r="IU3" s="743"/>
      <c r="IV3" s="743"/>
      <c r="IW3" s="743"/>
    </row>
    <row r="4" spans="1:257" ht="24.95" customHeight="1" x14ac:dyDescent="0.3">
      <c r="A4" s="482" t="s">
        <v>628</v>
      </c>
      <c r="B4" s="550"/>
      <c r="C4" s="489"/>
      <c r="D4" s="489"/>
      <c r="E4" s="730"/>
      <c r="F4" s="730"/>
      <c r="G4" s="730"/>
      <c r="H4" s="489"/>
      <c r="I4" s="489"/>
      <c r="J4" s="489"/>
      <c r="K4" s="551"/>
      <c r="L4" s="550"/>
      <c r="M4" s="464" t="s">
        <v>69</v>
      </c>
    </row>
    <row r="5" spans="1:257" ht="33.75" customHeight="1" x14ac:dyDescent="0.2">
      <c r="A5" s="731" t="s">
        <v>71</v>
      </c>
      <c r="B5" s="732"/>
      <c r="C5" s="728" t="s">
        <v>279</v>
      </c>
      <c r="D5" s="668"/>
      <c r="E5" s="668"/>
      <c r="F5" s="669" t="s">
        <v>232</v>
      </c>
      <c r="G5" s="669"/>
      <c r="H5" s="669"/>
      <c r="I5" s="679" t="s">
        <v>233</v>
      </c>
      <c r="J5" s="679"/>
      <c r="K5" s="729"/>
      <c r="L5" s="735" t="s">
        <v>72</v>
      </c>
      <c r="M5" s="736"/>
    </row>
    <row r="6" spans="1:257" ht="25.5" x14ac:dyDescent="0.2">
      <c r="A6" s="733"/>
      <c r="B6" s="734"/>
      <c r="C6" s="102" t="s">
        <v>231</v>
      </c>
      <c r="D6" s="81" t="s">
        <v>214</v>
      </c>
      <c r="E6" s="81" t="s">
        <v>215</v>
      </c>
      <c r="F6" s="102" t="s">
        <v>22</v>
      </c>
      <c r="G6" s="81" t="s">
        <v>214</v>
      </c>
      <c r="H6" s="81" t="s">
        <v>215</v>
      </c>
      <c r="I6" s="102" t="s">
        <v>22</v>
      </c>
      <c r="J6" s="81" t="s">
        <v>214</v>
      </c>
      <c r="K6" s="81" t="s">
        <v>215</v>
      </c>
      <c r="L6" s="737"/>
      <c r="M6" s="738"/>
    </row>
    <row r="7" spans="1:257" ht="24" customHeight="1" thickBot="1" x14ac:dyDescent="0.25">
      <c r="A7" s="72" t="s">
        <v>238</v>
      </c>
      <c r="B7" s="96" t="s">
        <v>296</v>
      </c>
      <c r="C7" s="227">
        <f>E7+D7</f>
        <v>22</v>
      </c>
      <c r="D7" s="227">
        <f>J7+G7</f>
        <v>10</v>
      </c>
      <c r="E7" s="227">
        <f>K7+H7</f>
        <v>12</v>
      </c>
      <c r="F7" s="227">
        <f>H7+G7</f>
        <v>12</v>
      </c>
      <c r="G7" s="228">
        <v>3</v>
      </c>
      <c r="H7" s="228">
        <v>9</v>
      </c>
      <c r="I7" s="227">
        <f>K7+J7</f>
        <v>10</v>
      </c>
      <c r="J7" s="228">
        <v>7</v>
      </c>
      <c r="K7" s="228">
        <v>3</v>
      </c>
      <c r="L7" s="95" t="s">
        <v>237</v>
      </c>
      <c r="M7" s="72" t="s">
        <v>238</v>
      </c>
    </row>
    <row r="8" spans="1:257" ht="24" customHeight="1" thickTop="1" thickBot="1" x14ac:dyDescent="0.25">
      <c r="A8" s="100" t="s">
        <v>236</v>
      </c>
      <c r="B8" s="87" t="s">
        <v>257</v>
      </c>
      <c r="C8" s="230">
        <f t="shared" ref="C8:C22" si="0">E8+D8</f>
        <v>218</v>
      </c>
      <c r="D8" s="230">
        <f t="shared" ref="D8:D22" si="1">J8+G8</f>
        <v>104</v>
      </c>
      <c r="E8" s="230">
        <f t="shared" ref="E8:E22" si="2">K8+H8</f>
        <v>114</v>
      </c>
      <c r="F8" s="230">
        <f t="shared" ref="F8:F22" si="3">H8+G8</f>
        <v>111</v>
      </c>
      <c r="G8" s="237">
        <v>47</v>
      </c>
      <c r="H8" s="237">
        <v>64</v>
      </c>
      <c r="I8" s="230">
        <f t="shared" ref="I8:I22" si="4">K8+J8</f>
        <v>107</v>
      </c>
      <c r="J8" s="237">
        <v>57</v>
      </c>
      <c r="K8" s="237">
        <v>50</v>
      </c>
      <c r="L8" s="147" t="s">
        <v>235</v>
      </c>
      <c r="M8" s="100" t="s">
        <v>236</v>
      </c>
    </row>
    <row r="9" spans="1:257" ht="43.5" customHeight="1" thickTop="1" thickBot="1" x14ac:dyDescent="0.25">
      <c r="A9" s="99" t="s">
        <v>234</v>
      </c>
      <c r="B9" s="86" t="s">
        <v>297</v>
      </c>
      <c r="C9" s="227">
        <f t="shared" si="0"/>
        <v>9</v>
      </c>
      <c r="D9" s="227">
        <f t="shared" si="1"/>
        <v>3</v>
      </c>
      <c r="E9" s="227">
        <f t="shared" si="2"/>
        <v>6</v>
      </c>
      <c r="F9" s="227">
        <f t="shared" si="3"/>
        <v>5</v>
      </c>
      <c r="G9" s="229">
        <v>1</v>
      </c>
      <c r="H9" s="229">
        <v>4</v>
      </c>
      <c r="I9" s="227">
        <f t="shared" si="4"/>
        <v>4</v>
      </c>
      <c r="J9" s="229">
        <v>2</v>
      </c>
      <c r="K9" s="229">
        <v>2</v>
      </c>
      <c r="L9" s="146" t="s">
        <v>293</v>
      </c>
      <c r="M9" s="145" t="s">
        <v>234</v>
      </c>
    </row>
    <row r="10" spans="1:257" ht="39.75" customHeight="1" thickTop="1" thickBot="1" x14ac:dyDescent="0.25">
      <c r="A10" s="100" t="s">
        <v>240</v>
      </c>
      <c r="B10" s="87" t="s">
        <v>292</v>
      </c>
      <c r="C10" s="230">
        <f t="shared" si="0"/>
        <v>134</v>
      </c>
      <c r="D10" s="230">
        <f t="shared" si="1"/>
        <v>62</v>
      </c>
      <c r="E10" s="230">
        <f t="shared" si="2"/>
        <v>72</v>
      </c>
      <c r="F10" s="230">
        <f t="shared" si="3"/>
        <v>64</v>
      </c>
      <c r="G10" s="237">
        <v>23</v>
      </c>
      <c r="H10" s="237">
        <v>41</v>
      </c>
      <c r="I10" s="230">
        <f t="shared" si="4"/>
        <v>70</v>
      </c>
      <c r="J10" s="237">
        <v>39</v>
      </c>
      <c r="K10" s="237">
        <v>31</v>
      </c>
      <c r="L10" s="147" t="s">
        <v>239</v>
      </c>
      <c r="M10" s="100" t="s">
        <v>240</v>
      </c>
    </row>
    <row r="11" spans="1:257" ht="24" customHeight="1" thickTop="1" thickBot="1" x14ac:dyDescent="0.25">
      <c r="A11" s="145" t="s">
        <v>242</v>
      </c>
      <c r="B11" s="86" t="s">
        <v>258</v>
      </c>
      <c r="C11" s="227">
        <f t="shared" si="0"/>
        <v>40</v>
      </c>
      <c r="D11" s="227">
        <f t="shared" si="1"/>
        <v>10</v>
      </c>
      <c r="E11" s="227">
        <f t="shared" si="2"/>
        <v>30</v>
      </c>
      <c r="F11" s="227">
        <f t="shared" si="3"/>
        <v>32</v>
      </c>
      <c r="G11" s="229">
        <v>6</v>
      </c>
      <c r="H11" s="229">
        <v>26</v>
      </c>
      <c r="I11" s="227">
        <f t="shared" si="4"/>
        <v>8</v>
      </c>
      <c r="J11" s="229">
        <v>4</v>
      </c>
      <c r="K11" s="229">
        <v>4</v>
      </c>
      <c r="L11" s="146" t="s">
        <v>241</v>
      </c>
      <c r="M11" s="145" t="s">
        <v>242</v>
      </c>
    </row>
    <row r="12" spans="1:257" ht="24" customHeight="1" thickTop="1" thickBot="1" x14ac:dyDescent="0.25">
      <c r="A12" s="100" t="s">
        <v>243</v>
      </c>
      <c r="B12" s="87" t="s">
        <v>298</v>
      </c>
      <c r="C12" s="230">
        <f t="shared" si="0"/>
        <v>249</v>
      </c>
      <c r="D12" s="230">
        <f t="shared" si="1"/>
        <v>67</v>
      </c>
      <c r="E12" s="230">
        <f t="shared" si="2"/>
        <v>182</v>
      </c>
      <c r="F12" s="230">
        <f t="shared" si="3"/>
        <v>150</v>
      </c>
      <c r="G12" s="237">
        <v>25</v>
      </c>
      <c r="H12" s="237">
        <v>125</v>
      </c>
      <c r="I12" s="230">
        <f t="shared" si="4"/>
        <v>99</v>
      </c>
      <c r="J12" s="237">
        <v>42</v>
      </c>
      <c r="K12" s="237">
        <v>57</v>
      </c>
      <c r="L12" s="147" t="s">
        <v>202</v>
      </c>
      <c r="M12" s="100" t="s">
        <v>243</v>
      </c>
    </row>
    <row r="13" spans="1:257" ht="24" customHeight="1" thickTop="1" thickBot="1" x14ac:dyDescent="0.25">
      <c r="A13" s="99" t="s">
        <v>244</v>
      </c>
      <c r="B13" s="86" t="s">
        <v>299</v>
      </c>
      <c r="C13" s="227">
        <f t="shared" si="0"/>
        <v>74</v>
      </c>
      <c r="D13" s="227">
        <f t="shared" si="1"/>
        <v>40</v>
      </c>
      <c r="E13" s="227">
        <f t="shared" si="2"/>
        <v>34</v>
      </c>
      <c r="F13" s="227">
        <f t="shared" si="3"/>
        <v>37</v>
      </c>
      <c r="G13" s="229">
        <v>19</v>
      </c>
      <c r="H13" s="229">
        <v>18</v>
      </c>
      <c r="I13" s="227">
        <f t="shared" si="4"/>
        <v>37</v>
      </c>
      <c r="J13" s="229">
        <v>21</v>
      </c>
      <c r="K13" s="229">
        <v>16</v>
      </c>
      <c r="L13" s="146" t="s">
        <v>203</v>
      </c>
      <c r="M13" s="145" t="s">
        <v>244</v>
      </c>
    </row>
    <row r="14" spans="1:257" ht="24" customHeight="1" thickTop="1" thickBot="1" x14ac:dyDescent="0.25">
      <c r="A14" s="100" t="s">
        <v>246</v>
      </c>
      <c r="B14" s="87" t="s">
        <v>259</v>
      </c>
      <c r="C14" s="230">
        <f t="shared" si="0"/>
        <v>46</v>
      </c>
      <c r="D14" s="230">
        <f t="shared" si="1"/>
        <v>17</v>
      </c>
      <c r="E14" s="230">
        <f t="shared" si="2"/>
        <v>29</v>
      </c>
      <c r="F14" s="230">
        <f t="shared" si="3"/>
        <v>29</v>
      </c>
      <c r="G14" s="237">
        <v>10</v>
      </c>
      <c r="H14" s="237">
        <v>19</v>
      </c>
      <c r="I14" s="230">
        <f t="shared" si="4"/>
        <v>17</v>
      </c>
      <c r="J14" s="237">
        <v>7</v>
      </c>
      <c r="K14" s="237">
        <v>10</v>
      </c>
      <c r="L14" s="147" t="s">
        <v>245</v>
      </c>
      <c r="M14" s="100" t="s">
        <v>246</v>
      </c>
    </row>
    <row r="15" spans="1:257" ht="24" customHeight="1" thickTop="1" thickBot="1" x14ac:dyDescent="0.25">
      <c r="A15" s="99" t="s">
        <v>247</v>
      </c>
      <c r="B15" s="86" t="s">
        <v>260</v>
      </c>
      <c r="C15" s="227">
        <f t="shared" si="0"/>
        <v>1</v>
      </c>
      <c r="D15" s="227">
        <f t="shared" si="1"/>
        <v>0</v>
      </c>
      <c r="E15" s="227">
        <f t="shared" si="2"/>
        <v>1</v>
      </c>
      <c r="F15" s="227">
        <f t="shared" si="3"/>
        <v>0</v>
      </c>
      <c r="G15" s="229">
        <v>0</v>
      </c>
      <c r="H15" s="229">
        <v>0</v>
      </c>
      <c r="I15" s="227">
        <f t="shared" si="4"/>
        <v>1</v>
      </c>
      <c r="J15" s="229">
        <v>0</v>
      </c>
      <c r="K15" s="229">
        <v>1</v>
      </c>
      <c r="L15" s="146" t="s">
        <v>204</v>
      </c>
      <c r="M15" s="145" t="s">
        <v>247</v>
      </c>
    </row>
    <row r="16" spans="1:257" ht="24" customHeight="1" thickTop="1" thickBot="1" x14ac:dyDescent="0.25">
      <c r="A16" s="100" t="s">
        <v>373</v>
      </c>
      <c r="B16" s="87" t="s">
        <v>374</v>
      </c>
      <c r="C16" s="230">
        <f t="shared" si="0"/>
        <v>3</v>
      </c>
      <c r="D16" s="230">
        <f t="shared" si="1"/>
        <v>3</v>
      </c>
      <c r="E16" s="230">
        <f t="shared" si="2"/>
        <v>0</v>
      </c>
      <c r="F16" s="230">
        <f t="shared" si="3"/>
        <v>3</v>
      </c>
      <c r="G16" s="237">
        <v>3</v>
      </c>
      <c r="H16" s="237">
        <v>0</v>
      </c>
      <c r="I16" s="230">
        <f t="shared" si="4"/>
        <v>0</v>
      </c>
      <c r="J16" s="237">
        <v>0</v>
      </c>
      <c r="K16" s="237">
        <v>0</v>
      </c>
      <c r="L16" s="149" t="s">
        <v>787</v>
      </c>
      <c r="M16" s="100" t="s">
        <v>373</v>
      </c>
    </row>
    <row r="17" spans="1:13" ht="24" customHeight="1" thickTop="1" thickBot="1" x14ac:dyDescent="0.25">
      <c r="A17" s="145" t="s">
        <v>248</v>
      </c>
      <c r="B17" s="86" t="s">
        <v>261</v>
      </c>
      <c r="C17" s="227">
        <f t="shared" si="0"/>
        <v>49</v>
      </c>
      <c r="D17" s="227">
        <f t="shared" si="1"/>
        <v>29</v>
      </c>
      <c r="E17" s="227">
        <f t="shared" si="2"/>
        <v>20</v>
      </c>
      <c r="F17" s="227">
        <f t="shared" si="3"/>
        <v>20</v>
      </c>
      <c r="G17" s="229">
        <v>12</v>
      </c>
      <c r="H17" s="229">
        <v>8</v>
      </c>
      <c r="I17" s="227">
        <f t="shared" si="4"/>
        <v>29</v>
      </c>
      <c r="J17" s="229">
        <v>17</v>
      </c>
      <c r="K17" s="229">
        <v>12</v>
      </c>
      <c r="L17" s="148" t="s">
        <v>294</v>
      </c>
      <c r="M17" s="145" t="s">
        <v>248</v>
      </c>
    </row>
    <row r="18" spans="1:13" ht="24" customHeight="1" thickTop="1" thickBot="1" x14ac:dyDescent="0.25">
      <c r="A18" s="100" t="s">
        <v>249</v>
      </c>
      <c r="B18" s="87" t="s">
        <v>262</v>
      </c>
      <c r="C18" s="230">
        <f t="shared" si="0"/>
        <v>1</v>
      </c>
      <c r="D18" s="230">
        <f t="shared" si="1"/>
        <v>1</v>
      </c>
      <c r="E18" s="230">
        <f t="shared" si="2"/>
        <v>0</v>
      </c>
      <c r="F18" s="230">
        <f t="shared" si="3"/>
        <v>1</v>
      </c>
      <c r="G18" s="237">
        <v>1</v>
      </c>
      <c r="H18" s="237">
        <v>0</v>
      </c>
      <c r="I18" s="230">
        <f t="shared" si="4"/>
        <v>0</v>
      </c>
      <c r="J18" s="237">
        <v>0</v>
      </c>
      <c r="K18" s="237">
        <v>0</v>
      </c>
      <c r="L18" s="149" t="s">
        <v>205</v>
      </c>
      <c r="M18" s="100" t="s">
        <v>249</v>
      </c>
    </row>
    <row r="19" spans="1:13" ht="27" customHeight="1" thickTop="1" thickBot="1" x14ac:dyDescent="0.25">
      <c r="A19" s="145" t="s">
        <v>251</v>
      </c>
      <c r="B19" s="86" t="s">
        <v>263</v>
      </c>
      <c r="C19" s="227">
        <f t="shared" si="0"/>
        <v>62</v>
      </c>
      <c r="D19" s="227">
        <f t="shared" si="1"/>
        <v>28</v>
      </c>
      <c r="E19" s="227">
        <f t="shared" si="2"/>
        <v>34</v>
      </c>
      <c r="F19" s="227">
        <f t="shared" si="3"/>
        <v>45</v>
      </c>
      <c r="G19" s="229">
        <v>20</v>
      </c>
      <c r="H19" s="229">
        <v>25</v>
      </c>
      <c r="I19" s="227">
        <f t="shared" si="4"/>
        <v>17</v>
      </c>
      <c r="J19" s="229">
        <v>8</v>
      </c>
      <c r="K19" s="229">
        <v>9</v>
      </c>
      <c r="L19" s="148" t="s">
        <v>250</v>
      </c>
      <c r="M19" s="145" t="s">
        <v>251</v>
      </c>
    </row>
    <row r="20" spans="1:13" ht="38.25" customHeight="1" thickTop="1" thickBot="1" x14ac:dyDescent="0.25">
      <c r="A20" s="100" t="s">
        <v>252</v>
      </c>
      <c r="B20" s="87" t="s">
        <v>264</v>
      </c>
      <c r="C20" s="230">
        <f t="shared" si="0"/>
        <v>62</v>
      </c>
      <c r="D20" s="230">
        <f t="shared" si="1"/>
        <v>23</v>
      </c>
      <c r="E20" s="230">
        <f t="shared" si="2"/>
        <v>39</v>
      </c>
      <c r="F20" s="230">
        <f t="shared" si="3"/>
        <v>36</v>
      </c>
      <c r="G20" s="237">
        <v>13</v>
      </c>
      <c r="H20" s="237">
        <v>23</v>
      </c>
      <c r="I20" s="230">
        <f t="shared" si="4"/>
        <v>26</v>
      </c>
      <c r="J20" s="237">
        <v>10</v>
      </c>
      <c r="K20" s="237">
        <v>16</v>
      </c>
      <c r="L20" s="149" t="s">
        <v>295</v>
      </c>
      <c r="M20" s="100" t="s">
        <v>252</v>
      </c>
    </row>
    <row r="21" spans="1:13" ht="27" thickTop="1" thickBot="1" x14ac:dyDescent="0.25">
      <c r="A21" s="145" t="s">
        <v>254</v>
      </c>
      <c r="B21" s="86" t="s">
        <v>265</v>
      </c>
      <c r="C21" s="227">
        <f t="shared" si="0"/>
        <v>678</v>
      </c>
      <c r="D21" s="227">
        <f t="shared" si="1"/>
        <v>125</v>
      </c>
      <c r="E21" s="227">
        <f t="shared" si="2"/>
        <v>553</v>
      </c>
      <c r="F21" s="227">
        <f t="shared" si="3"/>
        <v>514</v>
      </c>
      <c r="G21" s="229">
        <v>65</v>
      </c>
      <c r="H21" s="229">
        <v>449</v>
      </c>
      <c r="I21" s="227">
        <f t="shared" si="4"/>
        <v>164</v>
      </c>
      <c r="J21" s="229">
        <v>60</v>
      </c>
      <c r="K21" s="229">
        <v>104</v>
      </c>
      <c r="L21" s="148" t="s">
        <v>253</v>
      </c>
      <c r="M21" s="145" t="s">
        <v>254</v>
      </c>
    </row>
    <row r="22" spans="1:13" ht="24" customHeight="1" thickTop="1" x14ac:dyDescent="0.2">
      <c r="A22" s="304" t="s">
        <v>256</v>
      </c>
      <c r="B22" s="306" t="s">
        <v>266</v>
      </c>
      <c r="C22" s="231">
        <f t="shared" si="0"/>
        <v>383</v>
      </c>
      <c r="D22" s="231">
        <f t="shared" si="1"/>
        <v>39</v>
      </c>
      <c r="E22" s="231">
        <f t="shared" si="2"/>
        <v>344</v>
      </c>
      <c r="F22" s="231">
        <f t="shared" si="3"/>
        <v>313</v>
      </c>
      <c r="G22" s="248">
        <v>29</v>
      </c>
      <c r="H22" s="248">
        <v>284</v>
      </c>
      <c r="I22" s="231">
        <f t="shared" si="4"/>
        <v>70</v>
      </c>
      <c r="J22" s="248">
        <v>10</v>
      </c>
      <c r="K22" s="248">
        <v>60</v>
      </c>
      <c r="L22" s="150" t="s">
        <v>255</v>
      </c>
      <c r="M22" s="304" t="s">
        <v>256</v>
      </c>
    </row>
    <row r="23" spans="1:13" ht="33" customHeight="1" x14ac:dyDescent="0.2">
      <c r="A23" s="741" t="s">
        <v>26</v>
      </c>
      <c r="B23" s="742"/>
      <c r="C23" s="305">
        <f t="shared" ref="C23:K23" si="5">SUM(C7:C22)</f>
        <v>2031</v>
      </c>
      <c r="D23" s="305">
        <f t="shared" si="5"/>
        <v>561</v>
      </c>
      <c r="E23" s="305">
        <f t="shared" si="5"/>
        <v>1470</v>
      </c>
      <c r="F23" s="305">
        <f t="shared" si="5"/>
        <v>1372</v>
      </c>
      <c r="G23" s="305">
        <f t="shared" si="5"/>
        <v>277</v>
      </c>
      <c r="H23" s="305">
        <f t="shared" si="5"/>
        <v>1095</v>
      </c>
      <c r="I23" s="305">
        <f t="shared" si="5"/>
        <v>659</v>
      </c>
      <c r="J23" s="305">
        <f t="shared" si="5"/>
        <v>284</v>
      </c>
      <c r="K23" s="305">
        <f t="shared" si="5"/>
        <v>375</v>
      </c>
      <c r="L23" s="739" t="s">
        <v>27</v>
      </c>
      <c r="M23" s="740"/>
    </row>
  </sheetData>
  <mergeCells count="77">
    <mergeCell ref="X1:AH1"/>
    <mergeCell ref="AI1:AS1"/>
    <mergeCell ref="AT1:BD1"/>
    <mergeCell ref="BE1:BO1"/>
    <mergeCell ref="BP1:BZ1"/>
    <mergeCell ref="DS1:EC1"/>
    <mergeCell ref="CA1:CK1"/>
    <mergeCell ref="CL1:CV1"/>
    <mergeCell ref="CW1:DG1"/>
    <mergeCell ref="DH1:DR1"/>
    <mergeCell ref="CL2:CV2"/>
    <mergeCell ref="X2:AH2"/>
    <mergeCell ref="AI2:AS2"/>
    <mergeCell ref="AT2:BD2"/>
    <mergeCell ref="IU1:IW1"/>
    <mergeCell ref="ED1:EN1"/>
    <mergeCell ref="EO1:EY1"/>
    <mergeCell ref="EZ1:FJ1"/>
    <mergeCell ref="FK1:FU1"/>
    <mergeCell ref="FV1:GF1"/>
    <mergeCell ref="GG1:GQ1"/>
    <mergeCell ref="GR1:HB1"/>
    <mergeCell ref="HC1:HM1"/>
    <mergeCell ref="HN1:HX1"/>
    <mergeCell ref="HY1:II1"/>
    <mergeCell ref="IJ1:IT1"/>
    <mergeCell ref="IJ2:IT2"/>
    <mergeCell ref="IU2:IW2"/>
    <mergeCell ref="ED2:EN2"/>
    <mergeCell ref="EO2:EY2"/>
    <mergeCell ref="EZ2:FJ2"/>
    <mergeCell ref="FK2:FU2"/>
    <mergeCell ref="FV2:GF2"/>
    <mergeCell ref="GG2:GQ2"/>
    <mergeCell ref="GR2:HB2"/>
    <mergeCell ref="HC2:HM2"/>
    <mergeCell ref="HN2:HX2"/>
    <mergeCell ref="HY2:II2"/>
    <mergeCell ref="CW2:DG2"/>
    <mergeCell ref="DH2:DR2"/>
    <mergeCell ref="DS2:EC2"/>
    <mergeCell ref="X3:AH3"/>
    <mergeCell ref="AI3:AS3"/>
    <mergeCell ref="AT3:BD3"/>
    <mergeCell ref="BE3:BO3"/>
    <mergeCell ref="BP3:BZ3"/>
    <mergeCell ref="CA3:CK3"/>
    <mergeCell ref="CL3:CV3"/>
    <mergeCell ref="CW3:DG3"/>
    <mergeCell ref="DH3:DR3"/>
    <mergeCell ref="DS3:EC3"/>
    <mergeCell ref="BE2:BO2"/>
    <mergeCell ref="BP2:BZ2"/>
    <mergeCell ref="CA2:CK2"/>
    <mergeCell ref="IJ3:IT3"/>
    <mergeCell ref="IU3:IW3"/>
    <mergeCell ref="ED3:EN3"/>
    <mergeCell ref="EO3:EY3"/>
    <mergeCell ref="EZ3:FJ3"/>
    <mergeCell ref="FK3:FU3"/>
    <mergeCell ref="FV3:GF3"/>
    <mergeCell ref="GG3:GQ3"/>
    <mergeCell ref="GR3:HB3"/>
    <mergeCell ref="HC3:HM3"/>
    <mergeCell ref="HN3:HX3"/>
    <mergeCell ref="HY3:II3"/>
    <mergeCell ref="L23:M23"/>
    <mergeCell ref="A23:B23"/>
    <mergeCell ref="E4:G4"/>
    <mergeCell ref="C5:E5"/>
    <mergeCell ref="F5:H5"/>
    <mergeCell ref="I5:K5"/>
    <mergeCell ref="A1:M1"/>
    <mergeCell ref="A2:M2"/>
    <mergeCell ref="A3:M3"/>
    <mergeCell ref="A5:B6"/>
    <mergeCell ref="L5:M6"/>
  </mergeCells>
  <printOptions horizontalCentered="1" verticalCentered="1"/>
  <pageMargins left="0" right="0" top="0.39370078740157483" bottom="0" header="0" footer="0"/>
  <pageSetup paperSize="9" scale="88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view="pageBreakPreview" zoomScaleNormal="100" zoomScaleSheetLayoutView="100" workbookViewId="0">
      <selection activeCell="A2" sqref="A2:AA2"/>
    </sheetView>
  </sheetViews>
  <sheetFormatPr defaultRowHeight="12.75" x14ac:dyDescent="0.2"/>
  <cols>
    <col min="1" max="1" width="23.7109375" style="321" customWidth="1"/>
    <col min="2" max="2" width="28.7109375" style="321" customWidth="1"/>
    <col min="3" max="3" width="5.7109375" style="321" bestFit="1" customWidth="1"/>
    <col min="4" max="4" width="6.140625" style="335" bestFit="1" customWidth="1"/>
    <col min="5" max="5" width="4.7109375" style="321" bestFit="1" customWidth="1"/>
    <col min="6" max="6" width="3.7109375" style="321" bestFit="1" customWidth="1"/>
    <col min="7" max="21" width="5.5703125" style="321" bestFit="1" customWidth="1"/>
    <col min="22" max="22" width="5.42578125" style="321" bestFit="1" customWidth="1"/>
    <col min="23" max="23" width="6.7109375" style="321" bestFit="1" customWidth="1"/>
    <col min="24" max="24" width="24.140625" style="321" customWidth="1"/>
    <col min="25" max="25" width="17.140625" style="321" hidden="1" customWidth="1"/>
    <col min="26" max="26" width="4.7109375" style="321" customWidth="1"/>
    <col min="27" max="27" width="3.85546875" style="321" customWidth="1"/>
    <col min="28" max="29" width="4.7109375" style="321" customWidth="1"/>
    <col min="30" max="42" width="6.85546875" style="321" customWidth="1"/>
    <col min="43" max="47" width="4.5703125" style="321" customWidth="1"/>
    <col min="48" max="16384" width="9.140625" style="321"/>
  </cols>
  <sheetData>
    <row r="1" spans="1:27" ht="18" x14ac:dyDescent="0.2">
      <c r="A1" s="769" t="s">
        <v>397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</row>
    <row r="2" spans="1:27" ht="15.75" x14ac:dyDescent="0.2">
      <c r="A2" s="770" t="s">
        <v>398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</row>
    <row r="3" spans="1:27" ht="15.75" x14ac:dyDescent="0.2">
      <c r="A3" s="770" t="s">
        <v>686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</row>
    <row r="4" spans="1:27" ht="15.75" x14ac:dyDescent="0.2">
      <c r="A4" s="770">
        <v>2012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</row>
    <row r="5" spans="1:27" ht="15.75" x14ac:dyDescent="0.2">
      <c r="A5" s="322" t="s">
        <v>637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V5" s="411"/>
      <c r="W5" s="442"/>
      <c r="X5" s="557" t="s">
        <v>638</v>
      </c>
      <c r="Y5" s="442"/>
      <c r="Z5" s="323"/>
      <c r="AA5" s="324"/>
    </row>
    <row r="6" spans="1:27" ht="25.5" x14ac:dyDescent="0.2">
      <c r="A6" s="325" t="s">
        <v>399</v>
      </c>
      <c r="B6" s="326" t="s">
        <v>698</v>
      </c>
      <c r="C6" s="342" t="s">
        <v>697</v>
      </c>
      <c r="D6" s="342" t="s">
        <v>403</v>
      </c>
      <c r="E6" s="342" t="s">
        <v>404</v>
      </c>
      <c r="F6" s="327" t="s">
        <v>126</v>
      </c>
      <c r="G6" s="327" t="s">
        <v>128</v>
      </c>
      <c r="H6" s="327" t="s">
        <v>56</v>
      </c>
      <c r="I6" s="327" t="s">
        <v>57</v>
      </c>
      <c r="J6" s="327" t="s">
        <v>59</v>
      </c>
      <c r="K6" s="327" t="s">
        <v>61</v>
      </c>
      <c r="L6" s="327" t="s">
        <v>63</v>
      </c>
      <c r="M6" s="327" t="s">
        <v>65</v>
      </c>
      <c r="N6" s="327" t="s">
        <v>136</v>
      </c>
      <c r="O6" s="327" t="s">
        <v>138</v>
      </c>
      <c r="P6" s="327" t="s">
        <v>140</v>
      </c>
      <c r="Q6" s="327" t="s">
        <v>142</v>
      </c>
      <c r="R6" s="327" t="s">
        <v>144</v>
      </c>
      <c r="S6" s="327" t="s">
        <v>146</v>
      </c>
      <c r="T6" s="327" t="s">
        <v>148</v>
      </c>
      <c r="U6" s="327" t="s">
        <v>187</v>
      </c>
      <c r="V6" s="327" t="s">
        <v>405</v>
      </c>
      <c r="W6" s="342" t="s">
        <v>534</v>
      </c>
      <c r="X6" s="565" t="s">
        <v>699</v>
      </c>
      <c r="Y6" s="564" t="s">
        <v>401</v>
      </c>
      <c r="Z6" s="328"/>
    </row>
    <row r="7" spans="1:27" ht="13.5" thickBot="1" x14ac:dyDescent="0.25">
      <c r="A7" s="759" t="s">
        <v>406</v>
      </c>
      <c r="B7" s="761" t="s">
        <v>407</v>
      </c>
      <c r="C7" s="552" t="s">
        <v>409</v>
      </c>
      <c r="D7" s="553">
        <f t="shared" ref="D7:D36" si="0">SUM(E7:V7)</f>
        <v>1</v>
      </c>
      <c r="E7" s="552">
        <v>0</v>
      </c>
      <c r="F7" s="552">
        <v>0</v>
      </c>
      <c r="G7" s="552">
        <v>0</v>
      </c>
      <c r="H7" s="552">
        <v>0</v>
      </c>
      <c r="I7" s="552">
        <v>0</v>
      </c>
      <c r="J7" s="552">
        <v>0</v>
      </c>
      <c r="K7" s="552">
        <v>0</v>
      </c>
      <c r="L7" s="552">
        <v>0</v>
      </c>
      <c r="M7" s="552">
        <v>0</v>
      </c>
      <c r="N7" s="552">
        <v>0</v>
      </c>
      <c r="O7" s="552">
        <v>0</v>
      </c>
      <c r="P7" s="552">
        <v>0</v>
      </c>
      <c r="Q7" s="552">
        <v>0</v>
      </c>
      <c r="R7" s="552">
        <v>0</v>
      </c>
      <c r="S7" s="552">
        <v>1</v>
      </c>
      <c r="T7" s="552">
        <v>0</v>
      </c>
      <c r="U7" s="552">
        <v>0</v>
      </c>
      <c r="V7" s="552">
        <v>0</v>
      </c>
      <c r="W7" s="552" t="s">
        <v>536</v>
      </c>
      <c r="X7" s="745" t="s">
        <v>700</v>
      </c>
      <c r="Y7" s="747" t="s">
        <v>408</v>
      </c>
      <c r="Z7" s="329"/>
    </row>
    <row r="8" spans="1:27" ht="13.5" thickBot="1" x14ac:dyDescent="0.25">
      <c r="A8" s="763"/>
      <c r="B8" s="764"/>
      <c r="C8" s="331" t="s">
        <v>410</v>
      </c>
      <c r="D8" s="345">
        <f t="shared" si="0"/>
        <v>0</v>
      </c>
      <c r="E8" s="331">
        <v>0</v>
      </c>
      <c r="F8" s="331">
        <v>0</v>
      </c>
      <c r="G8" s="331">
        <v>0</v>
      </c>
      <c r="H8" s="331">
        <v>0</v>
      </c>
      <c r="I8" s="331">
        <v>0</v>
      </c>
      <c r="J8" s="331">
        <v>0</v>
      </c>
      <c r="K8" s="331">
        <v>0</v>
      </c>
      <c r="L8" s="331">
        <v>0</v>
      </c>
      <c r="M8" s="331">
        <v>0</v>
      </c>
      <c r="N8" s="331">
        <v>0</v>
      </c>
      <c r="O8" s="331">
        <v>0</v>
      </c>
      <c r="P8" s="331">
        <v>0</v>
      </c>
      <c r="Q8" s="331">
        <v>0</v>
      </c>
      <c r="R8" s="331">
        <v>0</v>
      </c>
      <c r="S8" s="331">
        <v>0</v>
      </c>
      <c r="T8" s="331">
        <v>0</v>
      </c>
      <c r="U8" s="331">
        <v>0</v>
      </c>
      <c r="V8" s="331">
        <v>0</v>
      </c>
      <c r="W8" s="331" t="s">
        <v>538</v>
      </c>
      <c r="X8" s="749"/>
      <c r="Y8" s="748"/>
      <c r="Z8" s="329"/>
    </row>
    <row r="9" spans="1:27" ht="17.25" customHeight="1" thickBot="1" x14ac:dyDescent="0.25">
      <c r="A9" s="757" t="s">
        <v>411</v>
      </c>
      <c r="B9" s="758" t="s">
        <v>412</v>
      </c>
      <c r="C9" s="330" t="s">
        <v>409</v>
      </c>
      <c r="D9" s="346">
        <f t="shared" si="0"/>
        <v>0</v>
      </c>
      <c r="E9" s="330">
        <v>0</v>
      </c>
      <c r="F9" s="330">
        <v>0</v>
      </c>
      <c r="G9" s="330">
        <v>0</v>
      </c>
      <c r="H9" s="330">
        <v>0</v>
      </c>
      <c r="I9" s="330">
        <v>0</v>
      </c>
      <c r="J9" s="330">
        <v>0</v>
      </c>
      <c r="K9" s="330">
        <v>0</v>
      </c>
      <c r="L9" s="330">
        <v>0</v>
      </c>
      <c r="M9" s="330">
        <v>0</v>
      </c>
      <c r="N9" s="330">
        <v>0</v>
      </c>
      <c r="O9" s="330">
        <v>0</v>
      </c>
      <c r="P9" s="330">
        <v>0</v>
      </c>
      <c r="Q9" s="330">
        <v>0</v>
      </c>
      <c r="R9" s="330">
        <v>0</v>
      </c>
      <c r="S9" s="330">
        <v>0</v>
      </c>
      <c r="T9" s="330">
        <v>0</v>
      </c>
      <c r="U9" s="330">
        <v>0</v>
      </c>
      <c r="V9" s="330">
        <v>0</v>
      </c>
      <c r="W9" s="330" t="s">
        <v>536</v>
      </c>
      <c r="X9" s="753" t="s">
        <v>756</v>
      </c>
      <c r="Y9" s="754" t="s">
        <v>408</v>
      </c>
      <c r="Z9" s="329"/>
    </row>
    <row r="10" spans="1:27" ht="13.5" thickBot="1" x14ac:dyDescent="0.25">
      <c r="A10" s="757"/>
      <c r="B10" s="758"/>
      <c r="C10" s="330" t="s">
        <v>410</v>
      </c>
      <c r="D10" s="346">
        <f t="shared" si="0"/>
        <v>1</v>
      </c>
      <c r="E10" s="330">
        <v>0</v>
      </c>
      <c r="F10" s="330">
        <v>0</v>
      </c>
      <c r="G10" s="330">
        <v>0</v>
      </c>
      <c r="H10" s="330">
        <v>0</v>
      </c>
      <c r="I10" s="330">
        <v>0</v>
      </c>
      <c r="J10" s="330">
        <v>0</v>
      </c>
      <c r="K10" s="330">
        <v>0</v>
      </c>
      <c r="L10" s="330">
        <v>0</v>
      </c>
      <c r="M10" s="330">
        <v>0</v>
      </c>
      <c r="N10" s="330">
        <v>0</v>
      </c>
      <c r="O10" s="330">
        <v>0</v>
      </c>
      <c r="P10" s="330">
        <v>0</v>
      </c>
      <c r="Q10" s="330">
        <v>0</v>
      </c>
      <c r="R10" s="330">
        <v>0</v>
      </c>
      <c r="S10" s="330">
        <v>0</v>
      </c>
      <c r="T10" s="330">
        <v>1</v>
      </c>
      <c r="U10" s="330">
        <v>0</v>
      </c>
      <c r="V10" s="330">
        <v>0</v>
      </c>
      <c r="W10" s="330" t="s">
        <v>538</v>
      </c>
      <c r="X10" s="753"/>
      <c r="Y10" s="754"/>
      <c r="Z10" s="329"/>
    </row>
    <row r="11" spans="1:27" ht="13.5" thickBot="1" x14ac:dyDescent="0.25">
      <c r="A11" s="759" t="s">
        <v>413</v>
      </c>
      <c r="B11" s="761" t="s">
        <v>414</v>
      </c>
      <c r="C11" s="552" t="s">
        <v>409</v>
      </c>
      <c r="D11" s="553">
        <f t="shared" si="0"/>
        <v>0</v>
      </c>
      <c r="E11" s="552">
        <v>0</v>
      </c>
      <c r="F11" s="552">
        <v>0</v>
      </c>
      <c r="G11" s="552">
        <v>0</v>
      </c>
      <c r="H11" s="552">
        <v>0</v>
      </c>
      <c r="I11" s="552">
        <v>0</v>
      </c>
      <c r="J11" s="552">
        <v>0</v>
      </c>
      <c r="K11" s="552">
        <v>0</v>
      </c>
      <c r="L11" s="552">
        <v>0</v>
      </c>
      <c r="M11" s="552">
        <v>0</v>
      </c>
      <c r="N11" s="552">
        <v>0</v>
      </c>
      <c r="O11" s="552">
        <v>0</v>
      </c>
      <c r="P11" s="552">
        <v>0</v>
      </c>
      <c r="Q11" s="552">
        <v>0</v>
      </c>
      <c r="R11" s="552">
        <v>0</v>
      </c>
      <c r="S11" s="552">
        <v>0</v>
      </c>
      <c r="T11" s="552">
        <v>0</v>
      </c>
      <c r="U11" s="552">
        <v>0</v>
      </c>
      <c r="V11" s="552">
        <v>0</v>
      </c>
      <c r="W11" s="552" t="s">
        <v>536</v>
      </c>
      <c r="X11" s="745" t="s">
        <v>701</v>
      </c>
      <c r="Y11" s="747" t="s">
        <v>408</v>
      </c>
      <c r="Z11" s="329"/>
    </row>
    <row r="12" spans="1:27" ht="13.5" thickBot="1" x14ac:dyDescent="0.25">
      <c r="A12" s="763"/>
      <c r="B12" s="764"/>
      <c r="C12" s="331" t="s">
        <v>410</v>
      </c>
      <c r="D12" s="345">
        <f t="shared" si="0"/>
        <v>3</v>
      </c>
      <c r="E12" s="331">
        <v>1</v>
      </c>
      <c r="F12" s="331">
        <v>0</v>
      </c>
      <c r="G12" s="331">
        <v>0</v>
      </c>
      <c r="H12" s="331">
        <v>0</v>
      </c>
      <c r="I12" s="331">
        <v>1</v>
      </c>
      <c r="J12" s="331">
        <v>0</v>
      </c>
      <c r="K12" s="331">
        <v>0</v>
      </c>
      <c r="L12" s="331">
        <v>0</v>
      </c>
      <c r="M12" s="331">
        <v>0</v>
      </c>
      <c r="N12" s="331">
        <v>0</v>
      </c>
      <c r="O12" s="331">
        <v>0</v>
      </c>
      <c r="P12" s="331">
        <v>0</v>
      </c>
      <c r="Q12" s="331">
        <v>0</v>
      </c>
      <c r="R12" s="331">
        <v>0</v>
      </c>
      <c r="S12" s="331">
        <v>1</v>
      </c>
      <c r="T12" s="331">
        <v>0</v>
      </c>
      <c r="U12" s="331">
        <v>0</v>
      </c>
      <c r="V12" s="331">
        <v>0</v>
      </c>
      <c r="W12" s="331" t="s">
        <v>538</v>
      </c>
      <c r="X12" s="749"/>
      <c r="Y12" s="748"/>
      <c r="Z12" s="329"/>
    </row>
    <row r="13" spans="1:27" ht="17.25" customHeight="1" thickBot="1" x14ac:dyDescent="0.25">
      <c r="A13" s="757" t="s">
        <v>415</v>
      </c>
      <c r="B13" s="758" t="s">
        <v>416</v>
      </c>
      <c r="C13" s="330" t="s">
        <v>409</v>
      </c>
      <c r="D13" s="346">
        <f t="shared" si="0"/>
        <v>1</v>
      </c>
      <c r="E13" s="330">
        <v>0</v>
      </c>
      <c r="F13" s="330">
        <v>0</v>
      </c>
      <c r="G13" s="330">
        <v>0</v>
      </c>
      <c r="H13" s="330">
        <v>0</v>
      </c>
      <c r="I13" s="330">
        <v>0</v>
      </c>
      <c r="J13" s="330">
        <v>0</v>
      </c>
      <c r="K13" s="330">
        <v>0</v>
      </c>
      <c r="L13" s="330">
        <v>0</v>
      </c>
      <c r="M13" s="330">
        <v>0</v>
      </c>
      <c r="N13" s="330">
        <v>0</v>
      </c>
      <c r="O13" s="330">
        <v>1</v>
      </c>
      <c r="P13" s="330">
        <v>0</v>
      </c>
      <c r="Q13" s="330">
        <v>0</v>
      </c>
      <c r="R13" s="330">
        <v>0</v>
      </c>
      <c r="S13" s="330">
        <v>0</v>
      </c>
      <c r="T13" s="330">
        <v>0</v>
      </c>
      <c r="U13" s="330">
        <v>0</v>
      </c>
      <c r="V13" s="330">
        <v>0</v>
      </c>
      <c r="W13" s="330" t="s">
        <v>536</v>
      </c>
      <c r="X13" s="753" t="s">
        <v>702</v>
      </c>
      <c r="Y13" s="754" t="s">
        <v>408</v>
      </c>
      <c r="Z13" s="329"/>
    </row>
    <row r="14" spans="1:27" ht="13.5" thickBot="1" x14ac:dyDescent="0.25">
      <c r="A14" s="757"/>
      <c r="B14" s="758"/>
      <c r="C14" s="330" t="s">
        <v>410</v>
      </c>
      <c r="D14" s="346">
        <f t="shared" si="0"/>
        <v>1</v>
      </c>
      <c r="E14" s="330">
        <v>0</v>
      </c>
      <c r="F14" s="330">
        <v>0</v>
      </c>
      <c r="G14" s="330">
        <v>0</v>
      </c>
      <c r="H14" s="330">
        <v>0</v>
      </c>
      <c r="I14" s="330">
        <v>0</v>
      </c>
      <c r="J14" s="330">
        <v>0</v>
      </c>
      <c r="K14" s="330">
        <v>0</v>
      </c>
      <c r="L14" s="330">
        <v>0</v>
      </c>
      <c r="M14" s="330">
        <v>0</v>
      </c>
      <c r="N14" s="330">
        <v>0</v>
      </c>
      <c r="O14" s="330">
        <v>1</v>
      </c>
      <c r="P14" s="330">
        <v>0</v>
      </c>
      <c r="Q14" s="330">
        <v>0</v>
      </c>
      <c r="R14" s="330">
        <v>0</v>
      </c>
      <c r="S14" s="330">
        <v>0</v>
      </c>
      <c r="T14" s="330">
        <v>0</v>
      </c>
      <c r="U14" s="330">
        <v>0</v>
      </c>
      <c r="V14" s="330">
        <v>0</v>
      </c>
      <c r="W14" s="330" t="s">
        <v>538</v>
      </c>
      <c r="X14" s="753"/>
      <c r="Y14" s="754"/>
      <c r="Z14" s="329"/>
    </row>
    <row r="15" spans="1:27" ht="13.5" thickBot="1" x14ac:dyDescent="0.25">
      <c r="A15" s="759" t="s">
        <v>417</v>
      </c>
      <c r="B15" s="761" t="s">
        <v>418</v>
      </c>
      <c r="C15" s="552" t="s">
        <v>409</v>
      </c>
      <c r="D15" s="553">
        <f t="shared" si="0"/>
        <v>0</v>
      </c>
      <c r="E15" s="552">
        <v>0</v>
      </c>
      <c r="F15" s="552">
        <v>0</v>
      </c>
      <c r="G15" s="552">
        <v>0</v>
      </c>
      <c r="H15" s="552">
        <v>0</v>
      </c>
      <c r="I15" s="552">
        <v>0</v>
      </c>
      <c r="J15" s="552">
        <v>0</v>
      </c>
      <c r="K15" s="552">
        <v>0</v>
      </c>
      <c r="L15" s="552">
        <v>0</v>
      </c>
      <c r="M15" s="552">
        <v>0</v>
      </c>
      <c r="N15" s="552">
        <v>0</v>
      </c>
      <c r="O15" s="552">
        <v>0</v>
      </c>
      <c r="P15" s="552">
        <v>0</v>
      </c>
      <c r="Q15" s="552">
        <v>0</v>
      </c>
      <c r="R15" s="552">
        <v>0</v>
      </c>
      <c r="S15" s="552">
        <v>0</v>
      </c>
      <c r="T15" s="552">
        <v>0</v>
      </c>
      <c r="U15" s="552">
        <v>0</v>
      </c>
      <c r="V15" s="552">
        <v>0</v>
      </c>
      <c r="W15" s="552" t="s">
        <v>536</v>
      </c>
      <c r="X15" s="745" t="s">
        <v>704</v>
      </c>
      <c r="Y15" s="747" t="s">
        <v>408</v>
      </c>
      <c r="Z15" s="329"/>
    </row>
    <row r="16" spans="1:27" ht="13.5" thickBot="1" x14ac:dyDescent="0.25">
      <c r="A16" s="763"/>
      <c r="B16" s="764"/>
      <c r="C16" s="331" t="s">
        <v>410</v>
      </c>
      <c r="D16" s="345">
        <f t="shared" si="0"/>
        <v>0</v>
      </c>
      <c r="E16" s="331">
        <v>0</v>
      </c>
      <c r="F16" s="331">
        <v>0</v>
      </c>
      <c r="G16" s="331">
        <v>0</v>
      </c>
      <c r="H16" s="331">
        <v>0</v>
      </c>
      <c r="I16" s="331">
        <v>0</v>
      </c>
      <c r="J16" s="331">
        <v>0</v>
      </c>
      <c r="K16" s="331">
        <v>0</v>
      </c>
      <c r="L16" s="331">
        <v>0</v>
      </c>
      <c r="M16" s="331">
        <v>0</v>
      </c>
      <c r="N16" s="331">
        <v>0</v>
      </c>
      <c r="O16" s="331">
        <v>0</v>
      </c>
      <c r="P16" s="331">
        <v>0</v>
      </c>
      <c r="Q16" s="331">
        <v>0</v>
      </c>
      <c r="R16" s="331">
        <v>0</v>
      </c>
      <c r="S16" s="331">
        <v>0</v>
      </c>
      <c r="T16" s="331">
        <v>0</v>
      </c>
      <c r="U16" s="331">
        <v>0</v>
      </c>
      <c r="V16" s="331">
        <v>0</v>
      </c>
      <c r="W16" s="331" t="s">
        <v>538</v>
      </c>
      <c r="X16" s="749"/>
      <c r="Y16" s="748"/>
      <c r="Z16" s="329"/>
    </row>
    <row r="17" spans="1:26" ht="27" customHeight="1" thickBot="1" x14ac:dyDescent="0.25">
      <c r="A17" s="757" t="s">
        <v>419</v>
      </c>
      <c r="B17" s="758" t="s">
        <v>420</v>
      </c>
      <c r="C17" s="330" t="s">
        <v>409</v>
      </c>
      <c r="D17" s="346">
        <f t="shared" si="0"/>
        <v>1</v>
      </c>
      <c r="E17" s="330">
        <v>0</v>
      </c>
      <c r="F17" s="330">
        <v>0</v>
      </c>
      <c r="G17" s="330">
        <v>0</v>
      </c>
      <c r="H17" s="330">
        <v>0</v>
      </c>
      <c r="I17" s="330">
        <v>0</v>
      </c>
      <c r="J17" s="330">
        <v>0</v>
      </c>
      <c r="K17" s="330">
        <v>0</v>
      </c>
      <c r="L17" s="330">
        <v>0</v>
      </c>
      <c r="M17" s="330">
        <v>0</v>
      </c>
      <c r="N17" s="330">
        <v>0</v>
      </c>
      <c r="O17" s="330">
        <v>1</v>
      </c>
      <c r="P17" s="330">
        <v>0</v>
      </c>
      <c r="Q17" s="330">
        <v>0</v>
      </c>
      <c r="R17" s="330">
        <v>0</v>
      </c>
      <c r="S17" s="330">
        <v>0</v>
      </c>
      <c r="T17" s="330">
        <v>0</v>
      </c>
      <c r="U17" s="330">
        <v>0</v>
      </c>
      <c r="V17" s="330">
        <v>0</v>
      </c>
      <c r="W17" s="330" t="s">
        <v>536</v>
      </c>
      <c r="X17" s="753" t="s">
        <v>703</v>
      </c>
      <c r="Y17" s="754" t="s">
        <v>408</v>
      </c>
      <c r="Z17" s="329"/>
    </row>
    <row r="18" spans="1:26" ht="27" customHeight="1" thickBot="1" x14ac:dyDescent="0.25">
      <c r="A18" s="757"/>
      <c r="B18" s="758"/>
      <c r="C18" s="330" t="s">
        <v>410</v>
      </c>
      <c r="D18" s="346">
        <f t="shared" si="0"/>
        <v>2</v>
      </c>
      <c r="E18" s="330">
        <v>0</v>
      </c>
      <c r="F18" s="330">
        <v>0</v>
      </c>
      <c r="G18" s="330">
        <v>0</v>
      </c>
      <c r="H18" s="330">
        <v>0</v>
      </c>
      <c r="I18" s="330">
        <v>0</v>
      </c>
      <c r="J18" s="330">
        <v>0</v>
      </c>
      <c r="K18" s="330">
        <v>0</v>
      </c>
      <c r="L18" s="330">
        <v>0</v>
      </c>
      <c r="M18" s="330">
        <v>0</v>
      </c>
      <c r="N18" s="330">
        <v>1</v>
      </c>
      <c r="O18" s="330">
        <v>0</v>
      </c>
      <c r="P18" s="330">
        <v>0</v>
      </c>
      <c r="Q18" s="330">
        <v>0</v>
      </c>
      <c r="R18" s="330">
        <v>0</v>
      </c>
      <c r="S18" s="330">
        <v>0</v>
      </c>
      <c r="T18" s="330">
        <v>1</v>
      </c>
      <c r="U18" s="330">
        <v>0</v>
      </c>
      <c r="V18" s="330">
        <v>0</v>
      </c>
      <c r="W18" s="330" t="s">
        <v>538</v>
      </c>
      <c r="X18" s="753"/>
      <c r="Y18" s="754"/>
      <c r="Z18" s="329"/>
    </row>
    <row r="19" spans="1:26" ht="13.5" customHeight="1" thickBot="1" x14ac:dyDescent="0.25">
      <c r="A19" s="759" t="s">
        <v>421</v>
      </c>
      <c r="B19" s="761" t="s">
        <v>422</v>
      </c>
      <c r="C19" s="552" t="s">
        <v>409</v>
      </c>
      <c r="D19" s="553">
        <f t="shared" si="0"/>
        <v>2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>
        <v>0</v>
      </c>
      <c r="K19" s="552">
        <v>1</v>
      </c>
      <c r="L19" s="552"/>
      <c r="M19" s="552"/>
      <c r="N19" s="552">
        <v>1</v>
      </c>
      <c r="O19" s="552"/>
      <c r="P19" s="552"/>
      <c r="Q19" s="552"/>
      <c r="R19" s="552"/>
      <c r="S19" s="552"/>
      <c r="T19" s="552"/>
      <c r="U19" s="552"/>
      <c r="V19" s="552"/>
      <c r="W19" s="552" t="s">
        <v>536</v>
      </c>
      <c r="X19" s="745" t="s">
        <v>705</v>
      </c>
      <c r="Y19" s="747" t="s">
        <v>408</v>
      </c>
      <c r="Z19" s="329"/>
    </row>
    <row r="20" spans="1:26" ht="13.5" thickBot="1" x14ac:dyDescent="0.25">
      <c r="A20" s="763"/>
      <c r="B20" s="764"/>
      <c r="C20" s="331" t="s">
        <v>410</v>
      </c>
      <c r="D20" s="345">
        <f t="shared" si="0"/>
        <v>1</v>
      </c>
      <c r="E20" s="331">
        <v>0</v>
      </c>
      <c r="F20" s="331">
        <v>0</v>
      </c>
      <c r="G20" s="331">
        <v>0</v>
      </c>
      <c r="H20" s="331">
        <v>0</v>
      </c>
      <c r="I20" s="331">
        <v>0</v>
      </c>
      <c r="J20" s="331">
        <v>0</v>
      </c>
      <c r="K20" s="331"/>
      <c r="L20" s="331"/>
      <c r="M20" s="331"/>
      <c r="N20" s="331"/>
      <c r="O20" s="331"/>
      <c r="P20" s="331"/>
      <c r="Q20" s="331"/>
      <c r="R20" s="331">
        <v>1</v>
      </c>
      <c r="S20" s="331"/>
      <c r="T20" s="331"/>
      <c r="U20" s="331"/>
      <c r="V20" s="331"/>
      <c r="W20" s="331" t="s">
        <v>538</v>
      </c>
      <c r="X20" s="749"/>
      <c r="Y20" s="748"/>
      <c r="Z20" s="329"/>
    </row>
    <row r="21" spans="1:26" ht="17.25" customHeight="1" thickBot="1" x14ac:dyDescent="0.25">
      <c r="A21" s="757" t="s">
        <v>423</v>
      </c>
      <c r="B21" s="758" t="s">
        <v>424</v>
      </c>
      <c r="C21" s="330" t="s">
        <v>409</v>
      </c>
      <c r="D21" s="346">
        <f t="shared" si="0"/>
        <v>1</v>
      </c>
      <c r="E21" s="330">
        <v>0</v>
      </c>
      <c r="F21" s="330">
        <v>0</v>
      </c>
      <c r="G21" s="330">
        <v>0</v>
      </c>
      <c r="H21" s="330">
        <v>0</v>
      </c>
      <c r="I21" s="330">
        <v>0</v>
      </c>
      <c r="J21" s="330">
        <v>0</v>
      </c>
      <c r="K21" s="330">
        <v>0</v>
      </c>
      <c r="L21" s="330">
        <v>0</v>
      </c>
      <c r="M21" s="330">
        <v>0</v>
      </c>
      <c r="N21" s="330">
        <v>0</v>
      </c>
      <c r="O21" s="330">
        <v>1</v>
      </c>
      <c r="P21" s="330">
        <v>0</v>
      </c>
      <c r="Q21" s="330">
        <v>0</v>
      </c>
      <c r="R21" s="330">
        <v>0</v>
      </c>
      <c r="S21" s="330">
        <v>0</v>
      </c>
      <c r="T21" s="330">
        <v>0</v>
      </c>
      <c r="U21" s="330">
        <v>0</v>
      </c>
      <c r="V21" s="330">
        <v>0</v>
      </c>
      <c r="W21" s="330" t="s">
        <v>536</v>
      </c>
      <c r="X21" s="753" t="s">
        <v>708</v>
      </c>
      <c r="Y21" s="754" t="s">
        <v>408</v>
      </c>
      <c r="Z21" s="329"/>
    </row>
    <row r="22" spans="1:26" ht="13.5" thickBot="1" x14ac:dyDescent="0.25">
      <c r="A22" s="757"/>
      <c r="B22" s="758"/>
      <c r="C22" s="330" t="s">
        <v>410</v>
      </c>
      <c r="D22" s="346">
        <f t="shared" si="0"/>
        <v>1</v>
      </c>
      <c r="E22" s="330">
        <v>0</v>
      </c>
      <c r="F22" s="330">
        <v>0</v>
      </c>
      <c r="G22" s="330">
        <v>0</v>
      </c>
      <c r="H22" s="330">
        <v>0</v>
      </c>
      <c r="I22" s="330">
        <v>0</v>
      </c>
      <c r="J22" s="330">
        <v>0</v>
      </c>
      <c r="K22" s="330">
        <v>0</v>
      </c>
      <c r="L22" s="330">
        <v>0</v>
      </c>
      <c r="M22" s="330">
        <v>0</v>
      </c>
      <c r="N22" s="330">
        <v>0</v>
      </c>
      <c r="O22" s="330">
        <v>0</v>
      </c>
      <c r="P22" s="330">
        <v>0</v>
      </c>
      <c r="Q22" s="330">
        <v>1</v>
      </c>
      <c r="R22" s="330">
        <v>0</v>
      </c>
      <c r="S22" s="330">
        <v>0</v>
      </c>
      <c r="T22" s="330">
        <v>0</v>
      </c>
      <c r="U22" s="330">
        <v>0</v>
      </c>
      <c r="V22" s="330">
        <v>0</v>
      </c>
      <c r="W22" s="330" t="s">
        <v>538</v>
      </c>
      <c r="X22" s="753"/>
      <c r="Y22" s="754"/>
      <c r="Z22" s="329"/>
    </row>
    <row r="23" spans="1:26" ht="13.5" thickBot="1" x14ac:dyDescent="0.25">
      <c r="A23" s="759" t="s">
        <v>425</v>
      </c>
      <c r="B23" s="761" t="s">
        <v>426</v>
      </c>
      <c r="C23" s="552" t="s">
        <v>409</v>
      </c>
      <c r="D23" s="553">
        <f t="shared" si="0"/>
        <v>4</v>
      </c>
      <c r="E23" s="552">
        <v>0</v>
      </c>
      <c r="F23" s="552">
        <v>0</v>
      </c>
      <c r="G23" s="552">
        <v>0</v>
      </c>
      <c r="H23" s="552">
        <v>0</v>
      </c>
      <c r="I23" s="552">
        <v>0</v>
      </c>
      <c r="J23" s="552">
        <v>0</v>
      </c>
      <c r="K23" s="552">
        <v>0</v>
      </c>
      <c r="L23" s="552">
        <v>0</v>
      </c>
      <c r="M23" s="552">
        <v>0</v>
      </c>
      <c r="N23" s="552">
        <v>0</v>
      </c>
      <c r="O23" s="552">
        <v>0</v>
      </c>
      <c r="P23" s="552">
        <v>0</v>
      </c>
      <c r="Q23" s="552">
        <v>1</v>
      </c>
      <c r="R23" s="552">
        <v>1</v>
      </c>
      <c r="S23" s="552">
        <v>2</v>
      </c>
      <c r="T23" s="552">
        <v>0</v>
      </c>
      <c r="U23" s="552">
        <v>0</v>
      </c>
      <c r="V23" s="552"/>
      <c r="W23" s="552" t="s">
        <v>536</v>
      </c>
      <c r="X23" s="745" t="s">
        <v>706</v>
      </c>
      <c r="Y23" s="747" t="s">
        <v>408</v>
      </c>
      <c r="Z23" s="329"/>
    </row>
    <row r="24" spans="1:26" ht="13.5" thickBot="1" x14ac:dyDescent="0.25">
      <c r="A24" s="763"/>
      <c r="B24" s="764"/>
      <c r="C24" s="331" t="s">
        <v>410</v>
      </c>
      <c r="D24" s="345">
        <f t="shared" si="0"/>
        <v>4</v>
      </c>
      <c r="E24" s="331">
        <v>0</v>
      </c>
      <c r="F24" s="331">
        <v>0</v>
      </c>
      <c r="G24" s="331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1</v>
      </c>
      <c r="N24" s="331">
        <v>1</v>
      </c>
      <c r="O24" s="331">
        <v>0</v>
      </c>
      <c r="P24" s="331">
        <v>0</v>
      </c>
      <c r="Q24" s="331">
        <v>0</v>
      </c>
      <c r="R24" s="331">
        <v>0</v>
      </c>
      <c r="S24" s="331">
        <v>0</v>
      </c>
      <c r="T24" s="331">
        <v>0</v>
      </c>
      <c r="U24" s="331">
        <v>1</v>
      </c>
      <c r="V24" s="331">
        <v>1</v>
      </c>
      <c r="W24" s="331" t="s">
        <v>538</v>
      </c>
      <c r="X24" s="749"/>
      <c r="Y24" s="748"/>
      <c r="Z24" s="329"/>
    </row>
    <row r="25" spans="1:26" ht="17.25" customHeight="1" thickBot="1" x14ac:dyDescent="0.25">
      <c r="A25" s="757" t="s">
        <v>427</v>
      </c>
      <c r="B25" s="758" t="s">
        <v>428</v>
      </c>
      <c r="C25" s="330" t="s">
        <v>409</v>
      </c>
      <c r="D25" s="346">
        <f t="shared" si="0"/>
        <v>5</v>
      </c>
      <c r="E25" s="330">
        <v>0</v>
      </c>
      <c r="F25" s="330">
        <v>0</v>
      </c>
      <c r="G25" s="330">
        <v>0</v>
      </c>
      <c r="H25" s="330">
        <v>0</v>
      </c>
      <c r="I25" s="330">
        <v>0</v>
      </c>
      <c r="J25" s="330">
        <v>0</v>
      </c>
      <c r="K25" s="330">
        <v>0</v>
      </c>
      <c r="L25" s="330">
        <v>1</v>
      </c>
      <c r="M25" s="330">
        <v>0</v>
      </c>
      <c r="N25" s="330">
        <v>0</v>
      </c>
      <c r="O25" s="330">
        <v>0</v>
      </c>
      <c r="P25" s="330">
        <v>2</v>
      </c>
      <c r="Q25" s="330">
        <v>0</v>
      </c>
      <c r="R25" s="330">
        <v>0</v>
      </c>
      <c r="S25" s="330">
        <v>1</v>
      </c>
      <c r="T25" s="330">
        <v>0</v>
      </c>
      <c r="U25" s="330">
        <v>0</v>
      </c>
      <c r="V25" s="330">
        <v>1</v>
      </c>
      <c r="W25" s="330" t="s">
        <v>536</v>
      </c>
      <c r="X25" s="753" t="s">
        <v>707</v>
      </c>
      <c r="Y25" s="754" t="s">
        <v>408</v>
      </c>
      <c r="Z25" s="329"/>
    </row>
    <row r="26" spans="1:26" ht="13.5" thickBot="1" x14ac:dyDescent="0.25">
      <c r="A26" s="757"/>
      <c r="B26" s="758"/>
      <c r="C26" s="330" t="s">
        <v>410</v>
      </c>
      <c r="D26" s="346">
        <f t="shared" si="0"/>
        <v>6</v>
      </c>
      <c r="E26" s="330">
        <v>0</v>
      </c>
      <c r="F26" s="330">
        <v>0</v>
      </c>
      <c r="G26" s="330">
        <v>0</v>
      </c>
      <c r="H26" s="330">
        <v>0</v>
      </c>
      <c r="I26" s="330">
        <v>0</v>
      </c>
      <c r="J26" s="330">
        <v>0</v>
      </c>
      <c r="K26" s="330">
        <v>0</v>
      </c>
      <c r="L26" s="330">
        <v>0</v>
      </c>
      <c r="M26" s="330">
        <v>0</v>
      </c>
      <c r="N26" s="330">
        <v>1</v>
      </c>
      <c r="O26" s="330">
        <v>2</v>
      </c>
      <c r="P26" s="330">
        <v>2</v>
      </c>
      <c r="Q26" s="330">
        <v>1</v>
      </c>
      <c r="R26" s="330">
        <v>0</v>
      </c>
      <c r="S26" s="330">
        <v>0</v>
      </c>
      <c r="T26" s="330">
        <v>0</v>
      </c>
      <c r="U26" s="330">
        <v>0</v>
      </c>
      <c r="V26" s="330">
        <v>0</v>
      </c>
      <c r="W26" s="330" t="s">
        <v>538</v>
      </c>
      <c r="X26" s="753"/>
      <c r="Y26" s="754"/>
      <c r="Z26" s="329"/>
    </row>
    <row r="27" spans="1:26" ht="13.5" customHeight="1" thickBot="1" x14ac:dyDescent="0.25">
      <c r="A27" s="759" t="s">
        <v>429</v>
      </c>
      <c r="B27" s="761" t="s">
        <v>430</v>
      </c>
      <c r="C27" s="552" t="s">
        <v>409</v>
      </c>
      <c r="D27" s="553">
        <f t="shared" si="0"/>
        <v>5</v>
      </c>
      <c r="E27" s="552">
        <v>0</v>
      </c>
      <c r="F27" s="552">
        <v>0</v>
      </c>
      <c r="G27" s="552">
        <v>0</v>
      </c>
      <c r="H27" s="552">
        <v>0</v>
      </c>
      <c r="I27" s="552">
        <v>0</v>
      </c>
      <c r="J27" s="552">
        <v>0</v>
      </c>
      <c r="K27" s="552">
        <v>0</v>
      </c>
      <c r="L27" s="552">
        <v>0</v>
      </c>
      <c r="M27" s="552">
        <v>0</v>
      </c>
      <c r="N27" s="552">
        <v>0</v>
      </c>
      <c r="O27" s="552">
        <v>0</v>
      </c>
      <c r="P27" s="552">
        <v>1</v>
      </c>
      <c r="Q27" s="552">
        <v>0</v>
      </c>
      <c r="R27" s="552">
        <v>2</v>
      </c>
      <c r="S27" s="552">
        <v>0</v>
      </c>
      <c r="T27" s="552">
        <v>1</v>
      </c>
      <c r="U27" s="552">
        <v>1</v>
      </c>
      <c r="V27" s="552">
        <v>0</v>
      </c>
      <c r="W27" s="552" t="s">
        <v>536</v>
      </c>
      <c r="X27" s="745" t="s">
        <v>709</v>
      </c>
      <c r="Y27" s="747" t="s">
        <v>408</v>
      </c>
      <c r="Z27" s="329"/>
    </row>
    <row r="28" spans="1:26" ht="13.5" thickBot="1" x14ac:dyDescent="0.25">
      <c r="A28" s="763"/>
      <c r="B28" s="764"/>
      <c r="C28" s="331" t="s">
        <v>410</v>
      </c>
      <c r="D28" s="345">
        <f t="shared" si="0"/>
        <v>8</v>
      </c>
      <c r="E28" s="331">
        <v>0</v>
      </c>
      <c r="F28" s="331">
        <v>0</v>
      </c>
      <c r="G28" s="331">
        <v>0</v>
      </c>
      <c r="H28" s="331">
        <v>0</v>
      </c>
      <c r="I28" s="331">
        <v>0</v>
      </c>
      <c r="J28" s="331">
        <v>0</v>
      </c>
      <c r="K28" s="331">
        <v>0</v>
      </c>
      <c r="L28" s="331">
        <v>0</v>
      </c>
      <c r="M28" s="331">
        <v>0</v>
      </c>
      <c r="N28" s="331">
        <v>1</v>
      </c>
      <c r="O28" s="331">
        <v>0</v>
      </c>
      <c r="P28" s="331">
        <v>1</v>
      </c>
      <c r="Q28" s="331">
        <v>0</v>
      </c>
      <c r="R28" s="331">
        <v>1</v>
      </c>
      <c r="S28" s="331">
        <v>3</v>
      </c>
      <c r="T28" s="331">
        <v>1</v>
      </c>
      <c r="U28" s="331">
        <v>0</v>
      </c>
      <c r="V28" s="331">
        <v>1</v>
      </c>
      <c r="W28" s="331" t="s">
        <v>538</v>
      </c>
      <c r="X28" s="749"/>
      <c r="Y28" s="748"/>
      <c r="Z28" s="329"/>
    </row>
    <row r="29" spans="1:26" ht="17.25" customHeight="1" thickBot="1" x14ac:dyDescent="0.25">
      <c r="A29" s="757" t="s">
        <v>431</v>
      </c>
      <c r="B29" s="758" t="s">
        <v>432</v>
      </c>
      <c r="C29" s="330" t="s">
        <v>409</v>
      </c>
      <c r="D29" s="346">
        <f t="shared" si="0"/>
        <v>4</v>
      </c>
      <c r="E29" s="330">
        <v>0</v>
      </c>
      <c r="F29" s="330">
        <v>0</v>
      </c>
      <c r="G29" s="330">
        <v>0</v>
      </c>
      <c r="H29" s="330">
        <v>0</v>
      </c>
      <c r="I29" s="330">
        <v>0</v>
      </c>
      <c r="J29" s="330">
        <v>0</v>
      </c>
      <c r="K29" s="330">
        <v>0</v>
      </c>
      <c r="L29" s="330">
        <v>0</v>
      </c>
      <c r="M29" s="330">
        <v>0</v>
      </c>
      <c r="N29" s="330">
        <v>0</v>
      </c>
      <c r="O29" s="330">
        <v>1</v>
      </c>
      <c r="P29" s="330">
        <v>0</v>
      </c>
      <c r="Q29" s="330">
        <v>1</v>
      </c>
      <c r="R29" s="330">
        <v>2</v>
      </c>
      <c r="S29" s="330">
        <v>0</v>
      </c>
      <c r="T29" s="330">
        <v>0</v>
      </c>
      <c r="U29" s="330">
        <v>0</v>
      </c>
      <c r="V29" s="330">
        <v>0</v>
      </c>
      <c r="W29" s="330" t="s">
        <v>536</v>
      </c>
      <c r="X29" s="753" t="s">
        <v>710</v>
      </c>
      <c r="Y29" s="754" t="s">
        <v>408</v>
      </c>
      <c r="Z29" s="329"/>
    </row>
    <row r="30" spans="1:26" ht="13.5" thickBot="1" x14ac:dyDescent="0.25">
      <c r="A30" s="757"/>
      <c r="B30" s="758"/>
      <c r="C30" s="330" t="s">
        <v>410</v>
      </c>
      <c r="D30" s="346">
        <f t="shared" si="0"/>
        <v>2</v>
      </c>
      <c r="E30" s="330">
        <v>0</v>
      </c>
      <c r="F30" s="330">
        <v>0</v>
      </c>
      <c r="G30" s="330">
        <v>0</v>
      </c>
      <c r="H30" s="330">
        <v>0</v>
      </c>
      <c r="I30" s="330">
        <v>0</v>
      </c>
      <c r="J30" s="330">
        <v>0</v>
      </c>
      <c r="K30" s="330">
        <v>0</v>
      </c>
      <c r="L30" s="330">
        <v>0</v>
      </c>
      <c r="M30" s="330">
        <v>0</v>
      </c>
      <c r="N30" s="330">
        <v>0</v>
      </c>
      <c r="O30" s="330">
        <v>0</v>
      </c>
      <c r="P30" s="330">
        <v>0</v>
      </c>
      <c r="Q30" s="330">
        <v>1</v>
      </c>
      <c r="R30" s="330">
        <v>0</v>
      </c>
      <c r="S30" s="330">
        <v>1</v>
      </c>
      <c r="T30" s="330">
        <v>0</v>
      </c>
      <c r="U30" s="330">
        <v>0</v>
      </c>
      <c r="V30" s="330">
        <v>0</v>
      </c>
      <c r="W30" s="330" t="s">
        <v>538</v>
      </c>
      <c r="X30" s="753"/>
      <c r="Y30" s="754"/>
      <c r="Z30" s="329"/>
    </row>
    <row r="31" spans="1:26" ht="13.5" customHeight="1" thickBot="1" x14ac:dyDescent="0.25">
      <c r="A31" s="759" t="s">
        <v>433</v>
      </c>
      <c r="B31" s="761" t="s">
        <v>434</v>
      </c>
      <c r="C31" s="552" t="s">
        <v>409</v>
      </c>
      <c r="D31" s="553">
        <f t="shared" si="0"/>
        <v>10</v>
      </c>
      <c r="E31" s="552">
        <v>0</v>
      </c>
      <c r="F31" s="552">
        <v>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0</v>
      </c>
      <c r="M31" s="552">
        <v>0</v>
      </c>
      <c r="N31" s="552">
        <v>0</v>
      </c>
      <c r="O31" s="552">
        <v>1</v>
      </c>
      <c r="P31" s="552">
        <v>2</v>
      </c>
      <c r="Q31" s="552">
        <v>1</v>
      </c>
      <c r="R31" s="552">
        <v>1</v>
      </c>
      <c r="S31" s="552">
        <v>2</v>
      </c>
      <c r="T31" s="552">
        <v>1</v>
      </c>
      <c r="U31" s="552">
        <v>2</v>
      </c>
      <c r="V31" s="552">
        <v>0</v>
      </c>
      <c r="W31" s="552" t="s">
        <v>536</v>
      </c>
      <c r="X31" s="745" t="s">
        <v>711</v>
      </c>
      <c r="Y31" s="747" t="s">
        <v>408</v>
      </c>
      <c r="Z31" s="329"/>
    </row>
    <row r="32" spans="1:26" ht="13.5" thickBot="1" x14ac:dyDescent="0.25">
      <c r="A32" s="763"/>
      <c r="B32" s="764"/>
      <c r="C32" s="331" t="s">
        <v>410</v>
      </c>
      <c r="D32" s="345">
        <f t="shared" si="0"/>
        <v>1</v>
      </c>
      <c r="E32" s="331">
        <v>0</v>
      </c>
      <c r="F32" s="331">
        <v>0</v>
      </c>
      <c r="G32" s="331">
        <v>0</v>
      </c>
      <c r="H32" s="331">
        <v>0</v>
      </c>
      <c r="I32" s="331">
        <v>0</v>
      </c>
      <c r="J32" s="331">
        <v>0</v>
      </c>
      <c r="K32" s="331">
        <v>0</v>
      </c>
      <c r="L32" s="331">
        <v>0</v>
      </c>
      <c r="M32" s="331">
        <v>0</v>
      </c>
      <c r="N32" s="331">
        <v>1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331">
        <v>0</v>
      </c>
      <c r="V32" s="331">
        <v>0</v>
      </c>
      <c r="W32" s="331" t="s">
        <v>538</v>
      </c>
      <c r="X32" s="749"/>
      <c r="Y32" s="748"/>
      <c r="Z32" s="329"/>
    </row>
    <row r="33" spans="1:26" ht="17.25" customHeight="1" thickBot="1" x14ac:dyDescent="0.25">
      <c r="A33" s="757" t="s">
        <v>435</v>
      </c>
      <c r="B33" s="758" t="s">
        <v>436</v>
      </c>
      <c r="C33" s="330" t="s">
        <v>409</v>
      </c>
      <c r="D33" s="346">
        <f t="shared" si="0"/>
        <v>0</v>
      </c>
      <c r="E33" s="330">
        <v>0</v>
      </c>
      <c r="F33" s="330">
        <v>0</v>
      </c>
      <c r="G33" s="330">
        <v>0</v>
      </c>
      <c r="H33" s="330">
        <v>0</v>
      </c>
      <c r="I33" s="330">
        <v>0</v>
      </c>
      <c r="J33" s="330">
        <v>0</v>
      </c>
      <c r="K33" s="330">
        <v>0</v>
      </c>
      <c r="L33" s="330">
        <v>0</v>
      </c>
      <c r="M33" s="330">
        <v>0</v>
      </c>
      <c r="N33" s="330">
        <v>0</v>
      </c>
      <c r="O33" s="330">
        <v>0</v>
      </c>
      <c r="P33" s="330">
        <v>0</v>
      </c>
      <c r="Q33" s="330">
        <v>0</v>
      </c>
      <c r="R33" s="330">
        <v>0</v>
      </c>
      <c r="S33" s="330">
        <v>0</v>
      </c>
      <c r="T33" s="330">
        <v>0</v>
      </c>
      <c r="U33" s="330">
        <v>0</v>
      </c>
      <c r="V33" s="330">
        <v>0</v>
      </c>
      <c r="W33" s="330" t="s">
        <v>536</v>
      </c>
      <c r="X33" s="753" t="s">
        <v>712</v>
      </c>
      <c r="Y33" s="754" t="s">
        <v>408</v>
      </c>
      <c r="Z33" s="329"/>
    </row>
    <row r="34" spans="1:26" ht="13.5" thickBot="1" x14ac:dyDescent="0.25">
      <c r="A34" s="757"/>
      <c r="B34" s="758"/>
      <c r="C34" s="330" t="s">
        <v>410</v>
      </c>
      <c r="D34" s="346">
        <f t="shared" si="0"/>
        <v>16</v>
      </c>
      <c r="E34" s="330">
        <v>0</v>
      </c>
      <c r="F34" s="330">
        <v>0</v>
      </c>
      <c r="G34" s="330">
        <v>0</v>
      </c>
      <c r="H34" s="330">
        <v>0</v>
      </c>
      <c r="I34" s="330">
        <v>0</v>
      </c>
      <c r="J34" s="330">
        <v>0</v>
      </c>
      <c r="K34" s="330">
        <v>1</v>
      </c>
      <c r="L34" s="330">
        <v>1</v>
      </c>
      <c r="M34" s="330">
        <v>1</v>
      </c>
      <c r="N34" s="330">
        <v>1</v>
      </c>
      <c r="O34" s="330">
        <v>3</v>
      </c>
      <c r="P34" s="330">
        <v>3</v>
      </c>
      <c r="Q34" s="330">
        <v>1</v>
      </c>
      <c r="R34" s="330">
        <v>1</v>
      </c>
      <c r="S34" s="330">
        <v>1</v>
      </c>
      <c r="T34" s="330">
        <v>2</v>
      </c>
      <c r="U34" s="330">
        <v>0</v>
      </c>
      <c r="V34" s="330">
        <v>1</v>
      </c>
      <c r="W34" s="330" t="s">
        <v>538</v>
      </c>
      <c r="X34" s="753"/>
      <c r="Y34" s="754"/>
      <c r="Z34" s="329"/>
    </row>
    <row r="35" spans="1:26" ht="13.5" customHeight="1" thickBot="1" x14ac:dyDescent="0.25">
      <c r="A35" s="759" t="s">
        <v>437</v>
      </c>
      <c r="B35" s="761" t="s">
        <v>438</v>
      </c>
      <c r="C35" s="552" t="s">
        <v>409</v>
      </c>
      <c r="D35" s="553">
        <f t="shared" si="0"/>
        <v>0</v>
      </c>
      <c r="E35" s="552">
        <v>0</v>
      </c>
      <c r="F35" s="552">
        <v>0</v>
      </c>
      <c r="G35" s="552">
        <v>0</v>
      </c>
      <c r="H35" s="552">
        <v>0</v>
      </c>
      <c r="I35" s="552">
        <v>0</v>
      </c>
      <c r="J35" s="552">
        <v>0</v>
      </c>
      <c r="K35" s="552">
        <v>0</v>
      </c>
      <c r="L35" s="552">
        <v>0</v>
      </c>
      <c r="M35" s="552">
        <v>0</v>
      </c>
      <c r="N35" s="552">
        <v>0</v>
      </c>
      <c r="O35" s="552">
        <v>0</v>
      </c>
      <c r="P35" s="552">
        <v>0</v>
      </c>
      <c r="Q35" s="552">
        <v>0</v>
      </c>
      <c r="R35" s="552">
        <v>0</v>
      </c>
      <c r="S35" s="552">
        <v>0</v>
      </c>
      <c r="T35" s="552">
        <v>0</v>
      </c>
      <c r="U35" s="552">
        <v>0</v>
      </c>
      <c r="V35" s="552">
        <v>0</v>
      </c>
      <c r="W35" s="552" t="s">
        <v>536</v>
      </c>
      <c r="X35" s="745" t="s">
        <v>713</v>
      </c>
      <c r="Y35" s="747" t="s">
        <v>408</v>
      </c>
      <c r="Z35" s="329"/>
    </row>
    <row r="36" spans="1:26" ht="13.5" thickBot="1" x14ac:dyDescent="0.25">
      <c r="A36" s="763"/>
      <c r="B36" s="764"/>
      <c r="C36" s="331" t="s">
        <v>410</v>
      </c>
      <c r="D36" s="345">
        <f t="shared" si="0"/>
        <v>3</v>
      </c>
      <c r="E36" s="331">
        <v>0</v>
      </c>
      <c r="F36" s="331">
        <v>0</v>
      </c>
      <c r="G36" s="331">
        <v>0</v>
      </c>
      <c r="H36" s="331">
        <v>0</v>
      </c>
      <c r="I36" s="331">
        <v>0</v>
      </c>
      <c r="J36" s="331">
        <v>0</v>
      </c>
      <c r="K36" s="331">
        <v>0</v>
      </c>
      <c r="L36" s="331">
        <v>0</v>
      </c>
      <c r="M36" s="331">
        <v>0</v>
      </c>
      <c r="N36" s="331">
        <v>1</v>
      </c>
      <c r="O36" s="331"/>
      <c r="P36" s="331">
        <v>1</v>
      </c>
      <c r="Q36" s="331">
        <v>0</v>
      </c>
      <c r="R36" s="331">
        <v>0</v>
      </c>
      <c r="S36" s="331">
        <v>1</v>
      </c>
      <c r="T36" s="331">
        <v>0</v>
      </c>
      <c r="U36" s="331">
        <v>0</v>
      </c>
      <c r="V36" s="331">
        <v>0</v>
      </c>
      <c r="W36" s="331" t="s">
        <v>538</v>
      </c>
      <c r="X36" s="749"/>
      <c r="Y36" s="748"/>
      <c r="Z36" s="329"/>
    </row>
    <row r="37" spans="1:26" ht="17.25" customHeight="1" thickBot="1" x14ac:dyDescent="0.25">
      <c r="A37" s="757" t="s">
        <v>439</v>
      </c>
      <c r="B37" s="758" t="s">
        <v>440</v>
      </c>
      <c r="C37" s="330" t="s">
        <v>409</v>
      </c>
      <c r="D37" s="346">
        <v>0</v>
      </c>
      <c r="E37" s="330">
        <v>0</v>
      </c>
      <c r="F37" s="330">
        <v>0</v>
      </c>
      <c r="G37" s="330">
        <v>0</v>
      </c>
      <c r="H37" s="330">
        <v>0</v>
      </c>
      <c r="I37" s="330">
        <v>0</v>
      </c>
      <c r="J37" s="330">
        <v>0</v>
      </c>
      <c r="K37" s="330">
        <v>0</v>
      </c>
      <c r="L37" s="330">
        <v>0</v>
      </c>
      <c r="M37" s="330">
        <v>0</v>
      </c>
      <c r="N37" s="330">
        <v>0</v>
      </c>
      <c r="O37" s="330">
        <v>0</v>
      </c>
      <c r="P37" s="330">
        <v>0</v>
      </c>
      <c r="Q37" s="330">
        <v>0</v>
      </c>
      <c r="R37" s="330">
        <v>0</v>
      </c>
      <c r="S37" s="330">
        <v>0</v>
      </c>
      <c r="T37" s="330">
        <v>0</v>
      </c>
      <c r="U37" s="330">
        <v>0</v>
      </c>
      <c r="V37" s="330">
        <v>0</v>
      </c>
      <c r="W37" s="330" t="s">
        <v>536</v>
      </c>
      <c r="X37" s="753" t="s">
        <v>714</v>
      </c>
      <c r="Y37" s="754" t="s">
        <v>408</v>
      </c>
      <c r="Z37" s="329"/>
    </row>
    <row r="38" spans="1:26" ht="13.5" thickBot="1" x14ac:dyDescent="0.25">
      <c r="A38" s="757"/>
      <c r="B38" s="758"/>
      <c r="C38" s="330" t="s">
        <v>410</v>
      </c>
      <c r="D38" s="346">
        <v>6</v>
      </c>
      <c r="E38" s="330">
        <v>0</v>
      </c>
      <c r="F38" s="330">
        <v>0</v>
      </c>
      <c r="G38" s="330">
        <v>0</v>
      </c>
      <c r="H38" s="330">
        <v>0</v>
      </c>
      <c r="I38" s="330">
        <v>0</v>
      </c>
      <c r="J38" s="330">
        <v>0</v>
      </c>
      <c r="K38" s="330">
        <v>0</v>
      </c>
      <c r="L38" s="330">
        <v>0</v>
      </c>
      <c r="M38" s="330">
        <v>0</v>
      </c>
      <c r="N38" s="330">
        <v>0</v>
      </c>
      <c r="O38" s="330">
        <v>2</v>
      </c>
      <c r="P38" s="330">
        <v>2</v>
      </c>
      <c r="Q38" s="330">
        <v>2</v>
      </c>
      <c r="R38" s="330">
        <v>0</v>
      </c>
      <c r="S38" s="330">
        <v>0</v>
      </c>
      <c r="T38" s="330">
        <v>0</v>
      </c>
      <c r="U38" s="330">
        <v>0</v>
      </c>
      <c r="V38" s="330">
        <v>0</v>
      </c>
      <c r="W38" s="330" t="s">
        <v>538</v>
      </c>
      <c r="X38" s="753"/>
      <c r="Y38" s="754"/>
      <c r="Z38" s="329"/>
    </row>
    <row r="39" spans="1:26" ht="13.5" thickBot="1" x14ac:dyDescent="0.25">
      <c r="A39" s="759" t="s">
        <v>441</v>
      </c>
      <c r="B39" s="761" t="s">
        <v>442</v>
      </c>
      <c r="C39" s="552" t="s">
        <v>409</v>
      </c>
      <c r="D39" s="553">
        <f t="shared" ref="D39:D70" si="1">SUM(E39:V39)</f>
        <v>2</v>
      </c>
      <c r="E39" s="552">
        <v>0</v>
      </c>
      <c r="F39" s="552">
        <v>0</v>
      </c>
      <c r="G39" s="552">
        <v>0</v>
      </c>
      <c r="H39" s="552">
        <v>0</v>
      </c>
      <c r="I39" s="552">
        <v>0</v>
      </c>
      <c r="J39" s="552">
        <v>0</v>
      </c>
      <c r="K39" s="552">
        <v>0</v>
      </c>
      <c r="L39" s="552">
        <v>0</v>
      </c>
      <c r="M39" s="552">
        <v>0</v>
      </c>
      <c r="N39" s="552">
        <v>0</v>
      </c>
      <c r="O39" s="552">
        <v>0</v>
      </c>
      <c r="P39" s="552">
        <v>0</v>
      </c>
      <c r="Q39" s="552">
        <v>0</v>
      </c>
      <c r="R39" s="552">
        <v>1</v>
      </c>
      <c r="S39" s="552">
        <v>0</v>
      </c>
      <c r="T39" s="552">
        <v>1</v>
      </c>
      <c r="U39" s="552">
        <v>0</v>
      </c>
      <c r="V39" s="552">
        <v>0</v>
      </c>
      <c r="W39" s="552" t="s">
        <v>536</v>
      </c>
      <c r="X39" s="745" t="s">
        <v>715</v>
      </c>
      <c r="Y39" s="747" t="s">
        <v>408</v>
      </c>
      <c r="Z39" s="329"/>
    </row>
    <row r="40" spans="1:26" ht="13.5" thickBot="1" x14ac:dyDescent="0.25">
      <c r="A40" s="763"/>
      <c r="B40" s="764"/>
      <c r="C40" s="331" t="s">
        <v>410</v>
      </c>
      <c r="D40" s="345">
        <f t="shared" si="1"/>
        <v>0</v>
      </c>
      <c r="E40" s="331">
        <v>0</v>
      </c>
      <c r="F40" s="331">
        <v>0</v>
      </c>
      <c r="G40" s="331">
        <v>0</v>
      </c>
      <c r="H40" s="331">
        <v>0</v>
      </c>
      <c r="I40" s="331">
        <v>0</v>
      </c>
      <c r="J40" s="331">
        <v>0</v>
      </c>
      <c r="K40" s="331">
        <v>0</v>
      </c>
      <c r="L40" s="331">
        <v>0</v>
      </c>
      <c r="M40" s="331">
        <v>0</v>
      </c>
      <c r="N40" s="331">
        <v>0</v>
      </c>
      <c r="O40" s="331">
        <v>0</v>
      </c>
      <c r="P40" s="331">
        <v>0</v>
      </c>
      <c r="Q40" s="331">
        <v>0</v>
      </c>
      <c r="R40" s="331">
        <v>0</v>
      </c>
      <c r="S40" s="331">
        <v>0</v>
      </c>
      <c r="T40" s="331">
        <v>0</v>
      </c>
      <c r="U40" s="331">
        <v>0</v>
      </c>
      <c r="V40" s="331">
        <v>0</v>
      </c>
      <c r="W40" s="331" t="s">
        <v>538</v>
      </c>
      <c r="X40" s="749"/>
      <c r="Y40" s="748"/>
      <c r="Z40" s="329"/>
    </row>
    <row r="41" spans="1:26" ht="17.25" customHeight="1" thickBot="1" x14ac:dyDescent="0.25">
      <c r="A41" s="757" t="s">
        <v>443</v>
      </c>
      <c r="B41" s="758" t="s">
        <v>444</v>
      </c>
      <c r="C41" s="330" t="s">
        <v>409</v>
      </c>
      <c r="D41" s="346">
        <f t="shared" si="1"/>
        <v>1</v>
      </c>
      <c r="E41" s="330">
        <v>0</v>
      </c>
      <c r="F41" s="330">
        <v>0</v>
      </c>
      <c r="G41" s="330">
        <v>0</v>
      </c>
      <c r="H41" s="330">
        <v>0</v>
      </c>
      <c r="I41" s="330">
        <v>0</v>
      </c>
      <c r="J41" s="330">
        <v>0</v>
      </c>
      <c r="K41" s="330">
        <v>0</v>
      </c>
      <c r="L41" s="330">
        <v>0</v>
      </c>
      <c r="M41" s="330">
        <v>0</v>
      </c>
      <c r="N41" s="330">
        <v>0</v>
      </c>
      <c r="O41" s="330">
        <v>0</v>
      </c>
      <c r="P41" s="330">
        <v>0</v>
      </c>
      <c r="Q41" s="330">
        <v>0</v>
      </c>
      <c r="R41" s="330">
        <v>0</v>
      </c>
      <c r="S41" s="330">
        <v>0</v>
      </c>
      <c r="T41" s="330">
        <v>0</v>
      </c>
      <c r="U41" s="330">
        <v>0</v>
      </c>
      <c r="V41" s="330">
        <v>1</v>
      </c>
      <c r="W41" s="330" t="s">
        <v>536</v>
      </c>
      <c r="X41" s="753" t="s">
        <v>716</v>
      </c>
      <c r="Y41" s="754" t="s">
        <v>408</v>
      </c>
      <c r="Z41" s="329"/>
    </row>
    <row r="42" spans="1:26" ht="13.5" thickBot="1" x14ac:dyDescent="0.25">
      <c r="A42" s="757"/>
      <c r="B42" s="758"/>
      <c r="C42" s="330" t="s">
        <v>410</v>
      </c>
      <c r="D42" s="346">
        <f t="shared" si="1"/>
        <v>0</v>
      </c>
      <c r="E42" s="330">
        <v>0</v>
      </c>
      <c r="F42" s="330">
        <v>0</v>
      </c>
      <c r="G42" s="330">
        <v>0</v>
      </c>
      <c r="H42" s="330">
        <v>0</v>
      </c>
      <c r="I42" s="330">
        <v>0</v>
      </c>
      <c r="J42" s="330">
        <v>0</v>
      </c>
      <c r="K42" s="330">
        <v>0</v>
      </c>
      <c r="L42" s="330">
        <v>0</v>
      </c>
      <c r="M42" s="330">
        <v>0</v>
      </c>
      <c r="N42" s="330">
        <v>0</v>
      </c>
      <c r="O42" s="330">
        <v>0</v>
      </c>
      <c r="P42" s="330">
        <v>0</v>
      </c>
      <c r="Q42" s="330">
        <v>0</v>
      </c>
      <c r="R42" s="330">
        <v>0</v>
      </c>
      <c r="S42" s="330">
        <v>0</v>
      </c>
      <c r="T42" s="330">
        <v>0</v>
      </c>
      <c r="U42" s="330">
        <v>0</v>
      </c>
      <c r="V42" s="330">
        <v>0</v>
      </c>
      <c r="W42" s="330" t="s">
        <v>538</v>
      </c>
      <c r="X42" s="753"/>
      <c r="Y42" s="754"/>
      <c r="Z42" s="329"/>
    </row>
    <row r="43" spans="1:26" ht="19.5" customHeight="1" thickBot="1" x14ac:dyDescent="0.25">
      <c r="A43" s="759" t="s">
        <v>445</v>
      </c>
      <c r="B43" s="761" t="s">
        <v>446</v>
      </c>
      <c r="C43" s="552" t="s">
        <v>409</v>
      </c>
      <c r="D43" s="553">
        <f t="shared" si="1"/>
        <v>1</v>
      </c>
      <c r="E43" s="552">
        <v>0</v>
      </c>
      <c r="F43" s="552">
        <v>0</v>
      </c>
      <c r="G43" s="552">
        <v>0</v>
      </c>
      <c r="H43" s="552">
        <v>0</v>
      </c>
      <c r="I43" s="552">
        <v>0</v>
      </c>
      <c r="J43" s="552">
        <v>0</v>
      </c>
      <c r="K43" s="552">
        <v>0</v>
      </c>
      <c r="L43" s="552">
        <v>0</v>
      </c>
      <c r="M43" s="552">
        <v>0</v>
      </c>
      <c r="N43" s="552">
        <v>0</v>
      </c>
      <c r="O43" s="552">
        <v>0</v>
      </c>
      <c r="P43" s="552">
        <v>0</v>
      </c>
      <c r="Q43" s="552">
        <v>0</v>
      </c>
      <c r="R43" s="552">
        <v>0</v>
      </c>
      <c r="S43" s="552">
        <v>0</v>
      </c>
      <c r="T43" s="552">
        <v>1</v>
      </c>
      <c r="U43" s="552">
        <v>0</v>
      </c>
      <c r="V43" s="552">
        <v>0</v>
      </c>
      <c r="W43" s="552" t="s">
        <v>536</v>
      </c>
      <c r="X43" s="745" t="s">
        <v>717</v>
      </c>
      <c r="Y43" s="747" t="s">
        <v>408</v>
      </c>
      <c r="Z43" s="329"/>
    </row>
    <row r="44" spans="1:26" ht="19.5" customHeight="1" thickBot="1" x14ac:dyDescent="0.25">
      <c r="A44" s="763"/>
      <c r="B44" s="764"/>
      <c r="C44" s="331" t="s">
        <v>410</v>
      </c>
      <c r="D44" s="345">
        <f t="shared" si="1"/>
        <v>0</v>
      </c>
      <c r="E44" s="331">
        <v>0</v>
      </c>
      <c r="F44" s="331">
        <v>0</v>
      </c>
      <c r="G44" s="331">
        <v>0</v>
      </c>
      <c r="H44" s="331">
        <v>0</v>
      </c>
      <c r="I44" s="331">
        <v>0</v>
      </c>
      <c r="J44" s="331">
        <v>0</v>
      </c>
      <c r="K44" s="331">
        <v>0</v>
      </c>
      <c r="L44" s="331">
        <v>0</v>
      </c>
      <c r="M44" s="331">
        <v>0</v>
      </c>
      <c r="N44" s="331">
        <v>0</v>
      </c>
      <c r="O44" s="331">
        <v>0</v>
      </c>
      <c r="P44" s="331">
        <v>0</v>
      </c>
      <c r="Q44" s="331">
        <v>0</v>
      </c>
      <c r="R44" s="331">
        <v>0</v>
      </c>
      <c r="S44" s="331">
        <v>0</v>
      </c>
      <c r="T44" s="331">
        <v>0</v>
      </c>
      <c r="U44" s="331">
        <v>0</v>
      </c>
      <c r="V44" s="331">
        <v>0</v>
      </c>
      <c r="W44" s="331" t="s">
        <v>538</v>
      </c>
      <c r="X44" s="749"/>
      <c r="Y44" s="748"/>
      <c r="Z44" s="329"/>
    </row>
    <row r="45" spans="1:26" ht="17.25" customHeight="1" thickBot="1" x14ac:dyDescent="0.25">
      <c r="A45" s="757" t="s">
        <v>447</v>
      </c>
      <c r="B45" s="758" t="s">
        <v>448</v>
      </c>
      <c r="C45" s="330" t="s">
        <v>409</v>
      </c>
      <c r="D45" s="346">
        <f t="shared" si="1"/>
        <v>2</v>
      </c>
      <c r="E45" s="330">
        <v>0</v>
      </c>
      <c r="F45" s="330">
        <v>0</v>
      </c>
      <c r="G45" s="330">
        <v>0</v>
      </c>
      <c r="H45" s="330">
        <v>0</v>
      </c>
      <c r="I45" s="330">
        <v>0</v>
      </c>
      <c r="J45" s="330">
        <v>0</v>
      </c>
      <c r="K45" s="330">
        <v>0</v>
      </c>
      <c r="L45" s="330">
        <v>0</v>
      </c>
      <c r="M45" s="330">
        <v>0</v>
      </c>
      <c r="N45" s="330">
        <v>0</v>
      </c>
      <c r="O45" s="330">
        <v>0</v>
      </c>
      <c r="P45" s="330">
        <v>0</v>
      </c>
      <c r="Q45" s="330">
        <v>1</v>
      </c>
      <c r="R45" s="330">
        <v>0</v>
      </c>
      <c r="S45" s="330">
        <v>0</v>
      </c>
      <c r="T45" s="330">
        <v>0</v>
      </c>
      <c r="U45" s="330">
        <v>1</v>
      </c>
      <c r="V45" s="330">
        <v>0</v>
      </c>
      <c r="W45" s="330" t="s">
        <v>536</v>
      </c>
      <c r="X45" s="753" t="s">
        <v>718</v>
      </c>
      <c r="Y45" s="754" t="s">
        <v>408</v>
      </c>
      <c r="Z45" s="329"/>
    </row>
    <row r="46" spans="1:26" ht="13.5" thickBot="1" x14ac:dyDescent="0.25">
      <c r="A46" s="757"/>
      <c r="B46" s="758"/>
      <c r="C46" s="330" t="s">
        <v>410</v>
      </c>
      <c r="D46" s="346">
        <f t="shared" si="1"/>
        <v>3</v>
      </c>
      <c r="E46" s="330">
        <v>0</v>
      </c>
      <c r="F46" s="330">
        <v>0</v>
      </c>
      <c r="G46" s="330">
        <v>0</v>
      </c>
      <c r="H46" s="330">
        <v>0</v>
      </c>
      <c r="I46" s="330">
        <v>0</v>
      </c>
      <c r="J46" s="330">
        <v>0</v>
      </c>
      <c r="K46" s="330">
        <v>0</v>
      </c>
      <c r="L46" s="330">
        <v>0</v>
      </c>
      <c r="M46" s="330">
        <v>0</v>
      </c>
      <c r="N46" s="330">
        <v>1</v>
      </c>
      <c r="O46" s="330">
        <v>1</v>
      </c>
      <c r="P46" s="330">
        <v>0</v>
      </c>
      <c r="Q46" s="330">
        <v>0</v>
      </c>
      <c r="R46" s="330">
        <v>0</v>
      </c>
      <c r="S46" s="330">
        <v>0</v>
      </c>
      <c r="T46" s="330">
        <v>1</v>
      </c>
      <c r="U46" s="330">
        <v>0</v>
      </c>
      <c r="V46" s="330">
        <v>0</v>
      </c>
      <c r="W46" s="330" t="s">
        <v>538</v>
      </c>
      <c r="X46" s="753"/>
      <c r="Y46" s="754"/>
      <c r="Z46" s="329"/>
    </row>
    <row r="47" spans="1:26" ht="13.5" thickBot="1" x14ac:dyDescent="0.25">
      <c r="A47" s="759" t="s">
        <v>449</v>
      </c>
      <c r="B47" s="761" t="s">
        <v>450</v>
      </c>
      <c r="C47" s="552" t="s">
        <v>409</v>
      </c>
      <c r="D47" s="553">
        <f t="shared" si="1"/>
        <v>0</v>
      </c>
      <c r="E47" s="552">
        <v>0</v>
      </c>
      <c r="F47" s="552">
        <v>0</v>
      </c>
      <c r="G47" s="552">
        <v>0</v>
      </c>
      <c r="H47" s="552">
        <v>0</v>
      </c>
      <c r="I47" s="552">
        <v>0</v>
      </c>
      <c r="J47" s="552">
        <v>0</v>
      </c>
      <c r="K47" s="552">
        <v>0</v>
      </c>
      <c r="L47" s="552">
        <v>0</v>
      </c>
      <c r="M47" s="552">
        <v>0</v>
      </c>
      <c r="N47" s="552">
        <v>0</v>
      </c>
      <c r="O47" s="552">
        <v>0</v>
      </c>
      <c r="P47" s="552">
        <v>0</v>
      </c>
      <c r="Q47" s="552">
        <v>0</v>
      </c>
      <c r="R47" s="552">
        <v>0</v>
      </c>
      <c r="S47" s="552">
        <v>0</v>
      </c>
      <c r="T47" s="552">
        <v>0</v>
      </c>
      <c r="U47" s="552">
        <v>0</v>
      </c>
      <c r="V47" s="552">
        <v>0</v>
      </c>
      <c r="W47" s="552" t="s">
        <v>536</v>
      </c>
      <c r="X47" s="745" t="s">
        <v>757</v>
      </c>
      <c r="Y47" s="747" t="s">
        <v>408</v>
      </c>
      <c r="Z47" s="329"/>
    </row>
    <row r="48" spans="1:26" ht="13.5" thickBot="1" x14ac:dyDescent="0.25">
      <c r="A48" s="763"/>
      <c r="B48" s="764"/>
      <c r="C48" s="331" t="s">
        <v>410</v>
      </c>
      <c r="D48" s="345">
        <f t="shared" si="1"/>
        <v>0</v>
      </c>
      <c r="E48" s="331">
        <v>0</v>
      </c>
      <c r="F48" s="331">
        <v>0</v>
      </c>
      <c r="G48" s="331">
        <v>0</v>
      </c>
      <c r="H48" s="331">
        <v>0</v>
      </c>
      <c r="I48" s="331">
        <v>0</v>
      </c>
      <c r="J48" s="331">
        <v>0</v>
      </c>
      <c r="K48" s="331">
        <v>0</v>
      </c>
      <c r="L48" s="331">
        <v>0</v>
      </c>
      <c r="M48" s="331">
        <v>0</v>
      </c>
      <c r="N48" s="331">
        <v>0</v>
      </c>
      <c r="O48" s="331">
        <v>0</v>
      </c>
      <c r="P48" s="331">
        <v>0</v>
      </c>
      <c r="Q48" s="331">
        <v>0</v>
      </c>
      <c r="R48" s="331">
        <v>0</v>
      </c>
      <c r="S48" s="331">
        <v>0</v>
      </c>
      <c r="T48" s="331">
        <v>0</v>
      </c>
      <c r="U48" s="331">
        <v>0</v>
      </c>
      <c r="V48" s="331">
        <v>0</v>
      </c>
      <c r="W48" s="331" t="s">
        <v>538</v>
      </c>
      <c r="X48" s="749"/>
      <c r="Y48" s="748"/>
      <c r="Z48" s="329"/>
    </row>
    <row r="49" spans="1:26" ht="17.25" customHeight="1" thickBot="1" x14ac:dyDescent="0.25">
      <c r="A49" s="757" t="s">
        <v>451</v>
      </c>
      <c r="B49" s="758" t="s">
        <v>452</v>
      </c>
      <c r="C49" s="330" t="s">
        <v>409</v>
      </c>
      <c r="D49" s="346">
        <f t="shared" si="1"/>
        <v>4</v>
      </c>
      <c r="E49" s="330">
        <v>0</v>
      </c>
      <c r="F49" s="330">
        <v>0</v>
      </c>
      <c r="G49" s="330">
        <v>0</v>
      </c>
      <c r="H49" s="330">
        <v>0</v>
      </c>
      <c r="I49" s="330">
        <v>0</v>
      </c>
      <c r="J49" s="330">
        <v>1</v>
      </c>
      <c r="K49" s="330">
        <v>0</v>
      </c>
      <c r="L49" s="330">
        <v>0</v>
      </c>
      <c r="M49" s="330">
        <v>0</v>
      </c>
      <c r="N49" s="330">
        <v>0</v>
      </c>
      <c r="O49" s="330">
        <v>0</v>
      </c>
      <c r="P49" s="330">
        <v>0</v>
      </c>
      <c r="Q49" s="330">
        <v>0</v>
      </c>
      <c r="R49" s="330">
        <v>0</v>
      </c>
      <c r="S49" s="330">
        <v>1</v>
      </c>
      <c r="T49" s="330">
        <v>0</v>
      </c>
      <c r="U49" s="330">
        <v>2</v>
      </c>
      <c r="V49" s="330">
        <v>0</v>
      </c>
      <c r="W49" s="330" t="s">
        <v>536</v>
      </c>
      <c r="X49" s="753" t="s">
        <v>719</v>
      </c>
      <c r="Y49" s="754" t="s">
        <v>408</v>
      </c>
      <c r="Z49" s="329"/>
    </row>
    <row r="50" spans="1:26" ht="13.5" thickBot="1" x14ac:dyDescent="0.25">
      <c r="A50" s="765"/>
      <c r="B50" s="766"/>
      <c r="C50" s="333" t="s">
        <v>410</v>
      </c>
      <c r="D50" s="554">
        <f t="shared" si="1"/>
        <v>2</v>
      </c>
      <c r="E50" s="333">
        <v>0</v>
      </c>
      <c r="F50" s="333">
        <v>1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1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 t="s">
        <v>538</v>
      </c>
      <c r="X50" s="755"/>
      <c r="Y50" s="754"/>
      <c r="Z50" s="329"/>
    </row>
    <row r="51" spans="1:26" ht="32.25" customHeight="1" thickBot="1" x14ac:dyDescent="0.25">
      <c r="A51" s="767" t="s">
        <v>453</v>
      </c>
      <c r="B51" s="768" t="s">
        <v>454</v>
      </c>
      <c r="C51" s="334" t="s">
        <v>409</v>
      </c>
      <c r="D51" s="332">
        <f t="shared" si="1"/>
        <v>8</v>
      </c>
      <c r="E51" s="334">
        <v>1</v>
      </c>
      <c r="F51" s="334">
        <v>0</v>
      </c>
      <c r="G51" s="334">
        <v>0</v>
      </c>
      <c r="H51" s="334">
        <v>0</v>
      </c>
      <c r="I51" s="334">
        <v>0</v>
      </c>
      <c r="J51" s="334">
        <v>0</v>
      </c>
      <c r="K51" s="334">
        <v>0</v>
      </c>
      <c r="L51" s="334">
        <v>0</v>
      </c>
      <c r="M51" s="334">
        <v>0</v>
      </c>
      <c r="N51" s="334">
        <v>0</v>
      </c>
      <c r="O51" s="334">
        <v>1</v>
      </c>
      <c r="P51" s="334">
        <v>2</v>
      </c>
      <c r="Q51" s="334">
        <v>0</v>
      </c>
      <c r="R51" s="334">
        <v>0</v>
      </c>
      <c r="S51" s="334">
        <v>1</v>
      </c>
      <c r="T51" s="334">
        <v>0</v>
      </c>
      <c r="U51" s="334">
        <v>3</v>
      </c>
      <c r="V51" s="334">
        <v>0</v>
      </c>
      <c r="W51" s="334" t="s">
        <v>536</v>
      </c>
      <c r="X51" s="756" t="s">
        <v>720</v>
      </c>
      <c r="Y51" s="747" t="s">
        <v>408</v>
      </c>
      <c r="Z51" s="329"/>
    </row>
    <row r="52" spans="1:26" ht="32.25" customHeight="1" thickBot="1" x14ac:dyDescent="0.25">
      <c r="A52" s="763"/>
      <c r="B52" s="764"/>
      <c r="C52" s="331" t="s">
        <v>410</v>
      </c>
      <c r="D52" s="345">
        <f t="shared" si="1"/>
        <v>4</v>
      </c>
      <c r="E52" s="331">
        <v>1</v>
      </c>
      <c r="F52" s="331">
        <v>0</v>
      </c>
      <c r="G52" s="331">
        <v>0</v>
      </c>
      <c r="H52" s="331">
        <v>0</v>
      </c>
      <c r="I52" s="331">
        <v>0</v>
      </c>
      <c r="J52" s="331">
        <v>0</v>
      </c>
      <c r="K52" s="331">
        <v>0</v>
      </c>
      <c r="L52" s="331">
        <v>0</v>
      </c>
      <c r="M52" s="331">
        <v>0</v>
      </c>
      <c r="N52" s="331">
        <v>0</v>
      </c>
      <c r="O52" s="331">
        <v>0</v>
      </c>
      <c r="P52" s="331">
        <v>0</v>
      </c>
      <c r="Q52" s="331">
        <v>0</v>
      </c>
      <c r="R52" s="331">
        <v>1</v>
      </c>
      <c r="S52" s="331">
        <v>0</v>
      </c>
      <c r="T52" s="331">
        <v>0</v>
      </c>
      <c r="U52" s="331">
        <v>2</v>
      </c>
      <c r="V52" s="331">
        <v>0</v>
      </c>
      <c r="W52" s="331" t="s">
        <v>538</v>
      </c>
      <c r="X52" s="749"/>
      <c r="Y52" s="748"/>
      <c r="Z52" s="329"/>
    </row>
    <row r="53" spans="1:26" ht="17.25" customHeight="1" thickBot="1" x14ac:dyDescent="0.25">
      <c r="A53" s="757" t="s">
        <v>455</v>
      </c>
      <c r="B53" s="758" t="s">
        <v>456</v>
      </c>
      <c r="C53" s="330" t="s">
        <v>409</v>
      </c>
      <c r="D53" s="346">
        <f t="shared" si="1"/>
        <v>1</v>
      </c>
      <c r="E53" s="330">
        <v>0</v>
      </c>
      <c r="F53" s="330">
        <v>0</v>
      </c>
      <c r="G53" s="330">
        <v>0</v>
      </c>
      <c r="H53" s="330">
        <v>0</v>
      </c>
      <c r="I53" s="330">
        <v>0</v>
      </c>
      <c r="J53" s="330">
        <v>0</v>
      </c>
      <c r="K53" s="330">
        <v>0</v>
      </c>
      <c r="L53" s="330">
        <v>0</v>
      </c>
      <c r="M53" s="330">
        <v>0</v>
      </c>
      <c r="N53" s="330">
        <v>0</v>
      </c>
      <c r="O53" s="330">
        <v>0</v>
      </c>
      <c r="P53" s="330">
        <v>0</v>
      </c>
      <c r="Q53" s="330">
        <v>0</v>
      </c>
      <c r="R53" s="330">
        <v>0</v>
      </c>
      <c r="S53" s="330">
        <v>0</v>
      </c>
      <c r="T53" s="330">
        <v>0</v>
      </c>
      <c r="U53" s="330">
        <v>0</v>
      </c>
      <c r="V53" s="330">
        <v>1</v>
      </c>
      <c r="W53" s="330" t="s">
        <v>536</v>
      </c>
      <c r="X53" s="753" t="s">
        <v>721</v>
      </c>
      <c r="Y53" s="754" t="s">
        <v>408</v>
      </c>
      <c r="Z53" s="329"/>
    </row>
    <row r="54" spans="1:26" ht="13.5" thickBot="1" x14ac:dyDescent="0.25">
      <c r="A54" s="757"/>
      <c r="B54" s="758"/>
      <c r="C54" s="330" t="s">
        <v>410</v>
      </c>
      <c r="D54" s="346">
        <f t="shared" si="1"/>
        <v>0</v>
      </c>
      <c r="E54" s="330">
        <v>0</v>
      </c>
      <c r="F54" s="330">
        <v>0</v>
      </c>
      <c r="G54" s="330">
        <v>0</v>
      </c>
      <c r="H54" s="330">
        <v>0</v>
      </c>
      <c r="I54" s="330">
        <v>0</v>
      </c>
      <c r="J54" s="330">
        <v>0</v>
      </c>
      <c r="K54" s="330">
        <v>0</v>
      </c>
      <c r="L54" s="330">
        <v>0</v>
      </c>
      <c r="M54" s="330">
        <v>0</v>
      </c>
      <c r="N54" s="330">
        <v>0</v>
      </c>
      <c r="O54" s="330">
        <v>0</v>
      </c>
      <c r="P54" s="330">
        <v>0</v>
      </c>
      <c r="Q54" s="330">
        <v>0</v>
      </c>
      <c r="R54" s="330">
        <v>0</v>
      </c>
      <c r="S54" s="330">
        <v>0</v>
      </c>
      <c r="T54" s="330">
        <v>0</v>
      </c>
      <c r="U54" s="330">
        <v>0</v>
      </c>
      <c r="V54" s="330">
        <v>0</v>
      </c>
      <c r="W54" s="330" t="s">
        <v>538</v>
      </c>
      <c r="X54" s="753"/>
      <c r="Y54" s="754"/>
      <c r="Z54" s="329"/>
    </row>
    <row r="55" spans="1:26" ht="26.25" customHeight="1" thickBot="1" x14ac:dyDescent="0.25">
      <c r="A55" s="759" t="s">
        <v>457</v>
      </c>
      <c r="B55" s="761" t="s">
        <v>458</v>
      </c>
      <c r="C55" s="552" t="s">
        <v>409</v>
      </c>
      <c r="D55" s="553">
        <f t="shared" si="1"/>
        <v>2</v>
      </c>
      <c r="E55" s="552">
        <v>1</v>
      </c>
      <c r="F55" s="552">
        <v>0</v>
      </c>
      <c r="G55" s="552">
        <v>0</v>
      </c>
      <c r="H55" s="552">
        <v>0</v>
      </c>
      <c r="I55" s="552">
        <v>0</v>
      </c>
      <c r="J55" s="552">
        <v>0</v>
      </c>
      <c r="K55" s="552">
        <v>0</v>
      </c>
      <c r="L55" s="552">
        <v>0</v>
      </c>
      <c r="M55" s="552">
        <v>0</v>
      </c>
      <c r="N55" s="552">
        <v>0</v>
      </c>
      <c r="O55" s="552">
        <v>0</v>
      </c>
      <c r="P55" s="552">
        <v>0</v>
      </c>
      <c r="Q55" s="552">
        <v>0</v>
      </c>
      <c r="R55" s="552">
        <v>0</v>
      </c>
      <c r="S55" s="552">
        <v>0</v>
      </c>
      <c r="T55" s="552">
        <v>1</v>
      </c>
      <c r="U55" s="552">
        <v>0</v>
      </c>
      <c r="V55" s="552">
        <v>0</v>
      </c>
      <c r="W55" s="552" t="s">
        <v>536</v>
      </c>
      <c r="X55" s="745" t="s">
        <v>537</v>
      </c>
      <c r="Y55" s="747" t="s">
        <v>408</v>
      </c>
      <c r="Z55" s="329"/>
    </row>
    <row r="56" spans="1:26" ht="26.25" customHeight="1" thickBot="1" x14ac:dyDescent="0.25">
      <c r="A56" s="763"/>
      <c r="B56" s="764"/>
      <c r="C56" s="331" t="s">
        <v>410</v>
      </c>
      <c r="D56" s="345">
        <f t="shared" si="1"/>
        <v>2</v>
      </c>
      <c r="E56" s="331">
        <v>0</v>
      </c>
      <c r="F56" s="331">
        <v>0</v>
      </c>
      <c r="G56" s="331">
        <v>0</v>
      </c>
      <c r="H56" s="331">
        <v>0</v>
      </c>
      <c r="I56" s="331">
        <v>0</v>
      </c>
      <c r="J56" s="331">
        <v>0</v>
      </c>
      <c r="K56" s="331">
        <v>0</v>
      </c>
      <c r="L56" s="331">
        <v>0</v>
      </c>
      <c r="M56" s="331">
        <v>0</v>
      </c>
      <c r="N56" s="331">
        <v>0</v>
      </c>
      <c r="O56" s="331">
        <v>0</v>
      </c>
      <c r="P56" s="331">
        <v>1</v>
      </c>
      <c r="Q56" s="331">
        <v>0</v>
      </c>
      <c r="R56" s="331">
        <v>0</v>
      </c>
      <c r="S56" s="331">
        <v>1</v>
      </c>
      <c r="T56" s="331">
        <v>0</v>
      </c>
      <c r="U56" s="331">
        <v>0</v>
      </c>
      <c r="V56" s="331">
        <v>0</v>
      </c>
      <c r="W56" s="331" t="s">
        <v>538</v>
      </c>
      <c r="X56" s="749"/>
      <c r="Y56" s="748"/>
      <c r="Z56" s="329"/>
    </row>
    <row r="57" spans="1:26" ht="17.25" customHeight="1" thickBot="1" x14ac:dyDescent="0.25">
      <c r="A57" s="757" t="s">
        <v>459</v>
      </c>
      <c r="B57" s="758" t="s">
        <v>460</v>
      </c>
      <c r="C57" s="330" t="s">
        <v>409</v>
      </c>
      <c r="D57" s="346">
        <f t="shared" si="1"/>
        <v>27</v>
      </c>
      <c r="E57" s="330">
        <v>0</v>
      </c>
      <c r="F57" s="330">
        <v>0</v>
      </c>
      <c r="G57" s="330">
        <v>0</v>
      </c>
      <c r="H57" s="330">
        <v>0</v>
      </c>
      <c r="I57" s="330">
        <v>0</v>
      </c>
      <c r="J57" s="330">
        <v>0</v>
      </c>
      <c r="K57" s="330">
        <v>0</v>
      </c>
      <c r="L57" s="330">
        <v>0</v>
      </c>
      <c r="M57" s="330">
        <v>0</v>
      </c>
      <c r="N57" s="330">
        <v>1</v>
      </c>
      <c r="O57" s="330">
        <v>1</v>
      </c>
      <c r="P57" s="330">
        <v>2</v>
      </c>
      <c r="Q57" s="330">
        <v>3</v>
      </c>
      <c r="R57" s="330">
        <v>4</v>
      </c>
      <c r="S57" s="330">
        <v>4</v>
      </c>
      <c r="T57" s="330">
        <v>6</v>
      </c>
      <c r="U57" s="330">
        <v>1</v>
      </c>
      <c r="V57" s="330">
        <v>5</v>
      </c>
      <c r="W57" s="330" t="s">
        <v>536</v>
      </c>
      <c r="X57" s="753" t="s">
        <v>722</v>
      </c>
      <c r="Y57" s="754" t="s">
        <v>408</v>
      </c>
      <c r="Z57" s="329"/>
    </row>
    <row r="58" spans="1:26" ht="13.5" thickBot="1" x14ac:dyDescent="0.25">
      <c r="A58" s="757"/>
      <c r="B58" s="758"/>
      <c r="C58" s="330" t="s">
        <v>410</v>
      </c>
      <c r="D58" s="346">
        <f t="shared" si="1"/>
        <v>34</v>
      </c>
      <c r="E58" s="330">
        <v>0</v>
      </c>
      <c r="F58" s="330">
        <v>0</v>
      </c>
      <c r="G58" s="330">
        <v>0</v>
      </c>
      <c r="H58" s="330">
        <v>0</v>
      </c>
      <c r="I58" s="330">
        <v>0</v>
      </c>
      <c r="J58" s="330">
        <v>0</v>
      </c>
      <c r="K58" s="330">
        <v>0</v>
      </c>
      <c r="L58" s="330">
        <v>0</v>
      </c>
      <c r="M58" s="330">
        <v>0</v>
      </c>
      <c r="N58" s="330">
        <v>1</v>
      </c>
      <c r="O58" s="330">
        <v>1</v>
      </c>
      <c r="P58" s="330">
        <v>1</v>
      </c>
      <c r="Q58" s="330">
        <v>5</v>
      </c>
      <c r="R58" s="330">
        <v>4</v>
      </c>
      <c r="S58" s="330">
        <v>6</v>
      </c>
      <c r="T58" s="330">
        <v>10</v>
      </c>
      <c r="U58" s="330">
        <v>2</v>
      </c>
      <c r="V58" s="330">
        <v>4</v>
      </c>
      <c r="W58" s="330" t="s">
        <v>538</v>
      </c>
      <c r="X58" s="753"/>
      <c r="Y58" s="754"/>
      <c r="Z58" s="329"/>
    </row>
    <row r="59" spans="1:26" ht="13.5" thickBot="1" x14ac:dyDescent="0.25">
      <c r="A59" s="759" t="s">
        <v>461</v>
      </c>
      <c r="B59" s="761" t="s">
        <v>462</v>
      </c>
      <c r="C59" s="552" t="s">
        <v>409</v>
      </c>
      <c r="D59" s="553">
        <f t="shared" si="1"/>
        <v>0</v>
      </c>
      <c r="E59" s="552">
        <v>0</v>
      </c>
      <c r="F59" s="552">
        <v>0</v>
      </c>
      <c r="G59" s="552">
        <v>0</v>
      </c>
      <c r="H59" s="552">
        <v>0</v>
      </c>
      <c r="I59" s="552">
        <v>0</v>
      </c>
      <c r="J59" s="552">
        <v>0</v>
      </c>
      <c r="K59" s="552">
        <v>0</v>
      </c>
      <c r="L59" s="552">
        <v>0</v>
      </c>
      <c r="M59" s="552">
        <v>0</v>
      </c>
      <c r="N59" s="552">
        <v>0</v>
      </c>
      <c r="O59" s="552">
        <v>0</v>
      </c>
      <c r="P59" s="552">
        <v>0</v>
      </c>
      <c r="Q59" s="552">
        <v>0</v>
      </c>
      <c r="R59" s="552">
        <v>0</v>
      </c>
      <c r="S59" s="552">
        <v>0</v>
      </c>
      <c r="T59" s="552">
        <v>0</v>
      </c>
      <c r="U59" s="552">
        <v>0</v>
      </c>
      <c r="V59" s="552">
        <v>0</v>
      </c>
      <c r="W59" s="552" t="s">
        <v>536</v>
      </c>
      <c r="X59" s="745" t="s">
        <v>723</v>
      </c>
      <c r="Y59" s="747" t="s">
        <v>408</v>
      </c>
      <c r="Z59" s="329"/>
    </row>
    <row r="60" spans="1:26" ht="13.5" thickBot="1" x14ac:dyDescent="0.25">
      <c r="A60" s="763"/>
      <c r="B60" s="764"/>
      <c r="C60" s="331" t="s">
        <v>410</v>
      </c>
      <c r="D60" s="345">
        <f t="shared" si="1"/>
        <v>0</v>
      </c>
      <c r="E60" s="331">
        <v>0</v>
      </c>
      <c r="F60" s="331">
        <v>0</v>
      </c>
      <c r="G60" s="331">
        <v>0</v>
      </c>
      <c r="H60" s="331">
        <v>0</v>
      </c>
      <c r="I60" s="331">
        <v>0</v>
      </c>
      <c r="J60" s="331">
        <v>0</v>
      </c>
      <c r="K60" s="331">
        <v>0</v>
      </c>
      <c r="L60" s="331">
        <v>0</v>
      </c>
      <c r="M60" s="331">
        <v>0</v>
      </c>
      <c r="N60" s="331">
        <v>0</v>
      </c>
      <c r="O60" s="331">
        <v>0</v>
      </c>
      <c r="P60" s="331">
        <v>0</v>
      </c>
      <c r="Q60" s="331">
        <v>0</v>
      </c>
      <c r="R60" s="331">
        <v>0</v>
      </c>
      <c r="S60" s="331">
        <v>0</v>
      </c>
      <c r="T60" s="331">
        <v>0</v>
      </c>
      <c r="U60" s="331">
        <v>0</v>
      </c>
      <c r="V60" s="331">
        <v>0</v>
      </c>
      <c r="W60" s="331" t="s">
        <v>538</v>
      </c>
      <c r="X60" s="749"/>
      <c r="Y60" s="748"/>
      <c r="Z60" s="329"/>
    </row>
    <row r="61" spans="1:26" ht="19.5" customHeight="1" thickBot="1" x14ac:dyDescent="0.25">
      <c r="A61" s="757" t="s">
        <v>463</v>
      </c>
      <c r="B61" s="758" t="s">
        <v>464</v>
      </c>
      <c r="C61" s="330" t="s">
        <v>409</v>
      </c>
      <c r="D61" s="346">
        <f t="shared" si="1"/>
        <v>4</v>
      </c>
      <c r="E61" s="330">
        <v>0</v>
      </c>
      <c r="F61" s="330">
        <v>0</v>
      </c>
      <c r="G61" s="330">
        <v>0</v>
      </c>
      <c r="H61" s="330">
        <v>0</v>
      </c>
      <c r="I61" s="330">
        <v>1</v>
      </c>
      <c r="J61" s="330">
        <v>0</v>
      </c>
      <c r="K61" s="330">
        <v>0</v>
      </c>
      <c r="L61" s="330">
        <v>0</v>
      </c>
      <c r="M61" s="330">
        <v>0</v>
      </c>
      <c r="N61" s="330">
        <v>0</v>
      </c>
      <c r="O61" s="330">
        <v>0</v>
      </c>
      <c r="P61" s="330">
        <v>0</v>
      </c>
      <c r="Q61" s="330">
        <v>0</v>
      </c>
      <c r="R61" s="330">
        <v>1</v>
      </c>
      <c r="S61" s="330">
        <v>2</v>
      </c>
      <c r="T61" s="330">
        <v>0</v>
      </c>
      <c r="U61" s="330">
        <v>0</v>
      </c>
      <c r="V61" s="330">
        <v>0</v>
      </c>
      <c r="W61" s="330" t="s">
        <v>536</v>
      </c>
      <c r="X61" s="753" t="s">
        <v>724</v>
      </c>
      <c r="Y61" s="754" t="s">
        <v>408</v>
      </c>
      <c r="Z61" s="329"/>
    </row>
    <row r="62" spans="1:26" ht="19.5" customHeight="1" thickBot="1" x14ac:dyDescent="0.25">
      <c r="A62" s="757"/>
      <c r="B62" s="758"/>
      <c r="C62" s="330" t="s">
        <v>410</v>
      </c>
      <c r="D62" s="346">
        <f t="shared" si="1"/>
        <v>5</v>
      </c>
      <c r="E62" s="330">
        <v>0</v>
      </c>
      <c r="F62" s="330">
        <v>0</v>
      </c>
      <c r="G62" s="330">
        <v>0</v>
      </c>
      <c r="H62" s="330">
        <v>0</v>
      </c>
      <c r="I62" s="330">
        <v>0</v>
      </c>
      <c r="J62" s="330">
        <v>0</v>
      </c>
      <c r="K62" s="330">
        <v>0</v>
      </c>
      <c r="L62" s="330">
        <v>0</v>
      </c>
      <c r="M62" s="330">
        <v>1</v>
      </c>
      <c r="N62" s="330">
        <v>0</v>
      </c>
      <c r="O62" s="330">
        <v>0</v>
      </c>
      <c r="P62" s="330">
        <v>0</v>
      </c>
      <c r="Q62" s="330">
        <v>1</v>
      </c>
      <c r="R62" s="330">
        <v>0</v>
      </c>
      <c r="S62" s="330">
        <v>0</v>
      </c>
      <c r="T62" s="330">
        <v>1</v>
      </c>
      <c r="U62" s="330">
        <v>1</v>
      </c>
      <c r="V62" s="330">
        <v>1</v>
      </c>
      <c r="W62" s="330" t="s">
        <v>538</v>
      </c>
      <c r="X62" s="753"/>
      <c r="Y62" s="754"/>
      <c r="Z62" s="329"/>
    </row>
    <row r="63" spans="1:26" ht="13.5" thickBot="1" x14ac:dyDescent="0.25">
      <c r="A63" s="759" t="s">
        <v>465</v>
      </c>
      <c r="B63" s="761" t="s">
        <v>466</v>
      </c>
      <c r="C63" s="552" t="s">
        <v>409</v>
      </c>
      <c r="D63" s="553">
        <f t="shared" si="1"/>
        <v>0</v>
      </c>
      <c r="E63" s="552">
        <v>0</v>
      </c>
      <c r="F63" s="552">
        <v>0</v>
      </c>
      <c r="G63" s="552">
        <v>0</v>
      </c>
      <c r="H63" s="552">
        <v>0</v>
      </c>
      <c r="I63" s="552">
        <v>0</v>
      </c>
      <c r="J63" s="552">
        <v>0</v>
      </c>
      <c r="K63" s="552">
        <v>0</v>
      </c>
      <c r="L63" s="552">
        <v>0</v>
      </c>
      <c r="M63" s="552">
        <v>0</v>
      </c>
      <c r="N63" s="552">
        <v>0</v>
      </c>
      <c r="O63" s="552">
        <v>0</v>
      </c>
      <c r="P63" s="552">
        <v>0</v>
      </c>
      <c r="Q63" s="552">
        <v>0</v>
      </c>
      <c r="R63" s="552">
        <v>0</v>
      </c>
      <c r="S63" s="552">
        <v>0</v>
      </c>
      <c r="T63" s="552">
        <v>0</v>
      </c>
      <c r="U63" s="552">
        <v>0</v>
      </c>
      <c r="V63" s="552">
        <v>0</v>
      </c>
      <c r="W63" s="552" t="s">
        <v>536</v>
      </c>
      <c r="X63" s="745" t="s">
        <v>727</v>
      </c>
      <c r="Y63" s="747" t="s">
        <v>408</v>
      </c>
      <c r="Z63" s="329"/>
    </row>
    <row r="64" spans="1:26" ht="13.5" thickBot="1" x14ac:dyDescent="0.25">
      <c r="A64" s="763"/>
      <c r="B64" s="764"/>
      <c r="C64" s="331" t="s">
        <v>410</v>
      </c>
      <c r="D64" s="345">
        <f t="shared" si="1"/>
        <v>1</v>
      </c>
      <c r="E64" s="331">
        <v>1</v>
      </c>
      <c r="F64" s="331">
        <v>0</v>
      </c>
      <c r="G64" s="331">
        <v>0</v>
      </c>
      <c r="H64" s="331">
        <v>0</v>
      </c>
      <c r="I64" s="331">
        <v>0</v>
      </c>
      <c r="J64" s="331">
        <v>0</v>
      </c>
      <c r="K64" s="331">
        <v>0</v>
      </c>
      <c r="L64" s="331">
        <v>0</v>
      </c>
      <c r="M64" s="331">
        <v>0</v>
      </c>
      <c r="N64" s="331">
        <v>0</v>
      </c>
      <c r="O64" s="331">
        <v>0</v>
      </c>
      <c r="P64" s="331">
        <v>0</v>
      </c>
      <c r="Q64" s="331">
        <v>0</v>
      </c>
      <c r="R64" s="331">
        <v>0</v>
      </c>
      <c r="S64" s="331">
        <v>0</v>
      </c>
      <c r="T64" s="331">
        <v>0</v>
      </c>
      <c r="U64" s="331">
        <v>0</v>
      </c>
      <c r="V64" s="331">
        <v>0</v>
      </c>
      <c r="W64" s="331" t="s">
        <v>538</v>
      </c>
      <c r="X64" s="749"/>
      <c r="Y64" s="748"/>
      <c r="Z64" s="329"/>
    </row>
    <row r="65" spans="1:26" ht="17.25" customHeight="1" thickBot="1" x14ac:dyDescent="0.25">
      <c r="A65" s="757" t="s">
        <v>467</v>
      </c>
      <c r="B65" s="758" t="s">
        <v>468</v>
      </c>
      <c r="C65" s="330" t="s">
        <v>409</v>
      </c>
      <c r="D65" s="346">
        <f t="shared" si="1"/>
        <v>0</v>
      </c>
      <c r="E65" s="330">
        <v>0</v>
      </c>
      <c r="F65" s="330">
        <v>0</v>
      </c>
      <c r="G65" s="330">
        <v>0</v>
      </c>
      <c r="H65" s="330">
        <v>0</v>
      </c>
      <c r="I65" s="330">
        <v>0</v>
      </c>
      <c r="J65" s="330">
        <v>0</v>
      </c>
      <c r="K65" s="330">
        <v>0</v>
      </c>
      <c r="L65" s="330">
        <v>0</v>
      </c>
      <c r="M65" s="330">
        <v>0</v>
      </c>
      <c r="N65" s="330">
        <v>0</v>
      </c>
      <c r="O65" s="330">
        <v>0</v>
      </c>
      <c r="P65" s="330">
        <v>0</v>
      </c>
      <c r="Q65" s="330">
        <v>0</v>
      </c>
      <c r="R65" s="330">
        <v>0</v>
      </c>
      <c r="S65" s="330">
        <v>0</v>
      </c>
      <c r="T65" s="330">
        <v>0</v>
      </c>
      <c r="U65" s="330">
        <v>0</v>
      </c>
      <c r="V65" s="330">
        <v>0</v>
      </c>
      <c r="W65" s="330" t="s">
        <v>536</v>
      </c>
      <c r="X65" s="753" t="s">
        <v>726</v>
      </c>
      <c r="Y65" s="754" t="s">
        <v>408</v>
      </c>
      <c r="Z65" s="329"/>
    </row>
    <row r="66" spans="1:26" ht="13.5" thickBot="1" x14ac:dyDescent="0.25">
      <c r="A66" s="757"/>
      <c r="B66" s="758"/>
      <c r="C66" s="330" t="s">
        <v>410</v>
      </c>
      <c r="D66" s="346">
        <f t="shared" si="1"/>
        <v>1</v>
      </c>
      <c r="E66" s="330">
        <v>0</v>
      </c>
      <c r="F66" s="330">
        <v>0</v>
      </c>
      <c r="G66" s="330">
        <v>0</v>
      </c>
      <c r="H66" s="330">
        <v>0</v>
      </c>
      <c r="I66" s="330">
        <v>0</v>
      </c>
      <c r="J66" s="330">
        <v>0</v>
      </c>
      <c r="K66" s="330">
        <v>0</v>
      </c>
      <c r="L66" s="330">
        <v>0</v>
      </c>
      <c r="M66" s="330">
        <v>0</v>
      </c>
      <c r="N66" s="330">
        <v>0</v>
      </c>
      <c r="O66" s="330">
        <v>0</v>
      </c>
      <c r="P66" s="330">
        <v>0</v>
      </c>
      <c r="Q66" s="330">
        <v>0</v>
      </c>
      <c r="R66" s="330">
        <v>0</v>
      </c>
      <c r="S66" s="330">
        <v>0</v>
      </c>
      <c r="T66" s="330">
        <v>0</v>
      </c>
      <c r="U66" s="330">
        <v>1</v>
      </c>
      <c r="V66" s="330">
        <v>0</v>
      </c>
      <c r="W66" s="330" t="s">
        <v>538</v>
      </c>
      <c r="X66" s="753"/>
      <c r="Y66" s="754"/>
      <c r="Z66" s="329"/>
    </row>
    <row r="67" spans="1:26" ht="13.5" thickBot="1" x14ac:dyDescent="0.25">
      <c r="A67" s="759" t="s">
        <v>469</v>
      </c>
      <c r="B67" s="761" t="s">
        <v>470</v>
      </c>
      <c r="C67" s="552" t="s">
        <v>409</v>
      </c>
      <c r="D67" s="553">
        <f t="shared" si="1"/>
        <v>4</v>
      </c>
      <c r="E67" s="552">
        <v>1</v>
      </c>
      <c r="F67" s="552">
        <v>0</v>
      </c>
      <c r="G67" s="552">
        <v>0</v>
      </c>
      <c r="H67" s="552">
        <v>0</v>
      </c>
      <c r="I67" s="552">
        <v>0</v>
      </c>
      <c r="J67" s="552">
        <v>0</v>
      </c>
      <c r="K67" s="552">
        <v>0</v>
      </c>
      <c r="L67" s="552">
        <v>1</v>
      </c>
      <c r="M67" s="552">
        <v>0</v>
      </c>
      <c r="N67" s="552">
        <v>0</v>
      </c>
      <c r="O67" s="552">
        <v>0</v>
      </c>
      <c r="P67" s="552">
        <v>0</v>
      </c>
      <c r="Q67" s="552">
        <v>0</v>
      </c>
      <c r="R67" s="552">
        <v>1</v>
      </c>
      <c r="S67" s="552">
        <v>1</v>
      </c>
      <c r="T67" s="552">
        <v>0</v>
      </c>
      <c r="U67" s="552">
        <v>0</v>
      </c>
      <c r="V67" s="552">
        <v>0</v>
      </c>
      <c r="W67" s="552" t="s">
        <v>536</v>
      </c>
      <c r="X67" s="745" t="s">
        <v>542</v>
      </c>
      <c r="Y67" s="747" t="s">
        <v>408</v>
      </c>
      <c r="Z67" s="329"/>
    </row>
    <row r="68" spans="1:26" ht="13.5" thickBot="1" x14ac:dyDescent="0.25">
      <c r="A68" s="763"/>
      <c r="B68" s="764"/>
      <c r="C68" s="331" t="s">
        <v>410</v>
      </c>
      <c r="D68" s="345">
        <f t="shared" si="1"/>
        <v>2</v>
      </c>
      <c r="E68" s="331">
        <v>0</v>
      </c>
      <c r="F68" s="331">
        <v>0</v>
      </c>
      <c r="G68" s="331">
        <v>0</v>
      </c>
      <c r="H68" s="331">
        <v>0</v>
      </c>
      <c r="I68" s="331">
        <v>1</v>
      </c>
      <c r="J68" s="331">
        <v>0</v>
      </c>
      <c r="K68" s="331">
        <v>0</v>
      </c>
      <c r="L68" s="331">
        <v>0</v>
      </c>
      <c r="M68" s="331">
        <v>1</v>
      </c>
      <c r="N68" s="331">
        <v>0</v>
      </c>
      <c r="O68" s="331">
        <v>0</v>
      </c>
      <c r="P68" s="331">
        <v>0</v>
      </c>
      <c r="Q68" s="331">
        <v>0</v>
      </c>
      <c r="R68" s="331">
        <v>0</v>
      </c>
      <c r="S68" s="331">
        <v>0</v>
      </c>
      <c r="T68" s="331">
        <v>0</v>
      </c>
      <c r="U68" s="331">
        <v>0</v>
      </c>
      <c r="V68" s="331">
        <v>0</v>
      </c>
      <c r="W68" s="331" t="s">
        <v>538</v>
      </c>
      <c r="X68" s="749"/>
      <c r="Y68" s="748"/>
      <c r="Z68" s="329"/>
    </row>
    <row r="69" spans="1:26" ht="17.25" customHeight="1" thickBot="1" x14ac:dyDescent="0.25">
      <c r="A69" s="757" t="s">
        <v>471</v>
      </c>
      <c r="B69" s="758" t="s">
        <v>472</v>
      </c>
      <c r="C69" s="330" t="s">
        <v>409</v>
      </c>
      <c r="D69" s="346">
        <f t="shared" si="1"/>
        <v>6</v>
      </c>
      <c r="E69" s="330">
        <v>0</v>
      </c>
      <c r="F69" s="330">
        <v>0</v>
      </c>
      <c r="G69" s="330">
        <v>0</v>
      </c>
      <c r="H69" s="330">
        <v>0</v>
      </c>
      <c r="I69" s="330">
        <v>0</v>
      </c>
      <c r="J69" s="330">
        <v>0</v>
      </c>
      <c r="K69" s="330">
        <v>0</v>
      </c>
      <c r="L69" s="330">
        <v>0</v>
      </c>
      <c r="M69" s="330">
        <v>0</v>
      </c>
      <c r="N69" s="330">
        <v>0</v>
      </c>
      <c r="O69" s="330">
        <v>0</v>
      </c>
      <c r="P69" s="330">
        <v>1</v>
      </c>
      <c r="Q69" s="330">
        <v>1</v>
      </c>
      <c r="R69" s="330">
        <v>1</v>
      </c>
      <c r="S69" s="330">
        <v>0</v>
      </c>
      <c r="T69" s="330">
        <v>2</v>
      </c>
      <c r="U69" s="330">
        <v>0</v>
      </c>
      <c r="V69" s="330">
        <v>1</v>
      </c>
      <c r="W69" s="330" t="s">
        <v>536</v>
      </c>
      <c r="X69" s="753" t="s">
        <v>725</v>
      </c>
      <c r="Y69" s="754" t="s">
        <v>408</v>
      </c>
      <c r="Z69" s="329"/>
    </row>
    <row r="70" spans="1:26" ht="13.5" thickBot="1" x14ac:dyDescent="0.25">
      <c r="A70" s="757"/>
      <c r="B70" s="758"/>
      <c r="C70" s="330" t="s">
        <v>410</v>
      </c>
      <c r="D70" s="346">
        <f t="shared" si="1"/>
        <v>7</v>
      </c>
      <c r="E70" s="330">
        <v>0</v>
      </c>
      <c r="F70" s="330">
        <v>0</v>
      </c>
      <c r="G70" s="330">
        <v>0</v>
      </c>
      <c r="H70" s="330">
        <v>0</v>
      </c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330">
        <v>0</v>
      </c>
      <c r="O70" s="330">
        <v>1</v>
      </c>
      <c r="P70" s="330">
        <v>0</v>
      </c>
      <c r="Q70" s="330">
        <v>0</v>
      </c>
      <c r="R70" s="330">
        <v>0</v>
      </c>
      <c r="S70" s="330">
        <v>1</v>
      </c>
      <c r="T70" s="330">
        <v>3</v>
      </c>
      <c r="U70" s="330">
        <v>0</v>
      </c>
      <c r="V70" s="330">
        <v>2</v>
      </c>
      <c r="W70" s="330" t="s">
        <v>538</v>
      </c>
      <c r="X70" s="753"/>
      <c r="Y70" s="754"/>
      <c r="Z70" s="329"/>
    </row>
    <row r="71" spans="1:26" ht="13.5" thickBot="1" x14ac:dyDescent="0.25">
      <c r="A71" s="759" t="s">
        <v>473</v>
      </c>
      <c r="B71" s="761" t="s">
        <v>474</v>
      </c>
      <c r="C71" s="552" t="s">
        <v>409</v>
      </c>
      <c r="D71" s="553">
        <f t="shared" ref="D71:D102" si="2">SUM(E71:V71)</f>
        <v>25</v>
      </c>
      <c r="E71" s="552">
        <v>0</v>
      </c>
      <c r="F71" s="552">
        <v>0</v>
      </c>
      <c r="G71" s="552">
        <v>0</v>
      </c>
      <c r="H71" s="552">
        <v>0</v>
      </c>
      <c r="I71" s="552">
        <v>0</v>
      </c>
      <c r="J71" s="552">
        <v>0</v>
      </c>
      <c r="K71" s="552">
        <v>0</v>
      </c>
      <c r="L71" s="552">
        <v>0</v>
      </c>
      <c r="M71" s="552">
        <v>2</v>
      </c>
      <c r="N71" s="552">
        <v>1</v>
      </c>
      <c r="O71" s="552">
        <v>1</v>
      </c>
      <c r="P71" s="552">
        <v>2</v>
      </c>
      <c r="Q71" s="552">
        <v>2</v>
      </c>
      <c r="R71" s="552">
        <v>3</v>
      </c>
      <c r="S71" s="552">
        <v>2</v>
      </c>
      <c r="T71" s="552">
        <v>5</v>
      </c>
      <c r="U71" s="552">
        <v>2</v>
      </c>
      <c r="V71" s="552">
        <v>5</v>
      </c>
      <c r="W71" s="552" t="s">
        <v>536</v>
      </c>
      <c r="X71" s="745" t="s">
        <v>728</v>
      </c>
      <c r="Y71" s="747" t="s">
        <v>408</v>
      </c>
      <c r="Z71" s="329"/>
    </row>
    <row r="72" spans="1:26" ht="13.5" thickBot="1" x14ac:dyDescent="0.25">
      <c r="A72" s="763"/>
      <c r="B72" s="764"/>
      <c r="C72" s="331" t="s">
        <v>410</v>
      </c>
      <c r="D72" s="345">
        <f t="shared" si="2"/>
        <v>19</v>
      </c>
      <c r="E72" s="331">
        <v>0</v>
      </c>
      <c r="F72" s="331">
        <v>0</v>
      </c>
      <c r="G72" s="331">
        <v>0</v>
      </c>
      <c r="H72" s="331">
        <v>0</v>
      </c>
      <c r="I72" s="331">
        <v>0</v>
      </c>
      <c r="J72" s="331">
        <v>0</v>
      </c>
      <c r="K72" s="331">
        <v>0</v>
      </c>
      <c r="L72" s="331">
        <v>0</v>
      </c>
      <c r="M72" s="331">
        <v>0</v>
      </c>
      <c r="N72" s="331">
        <v>0</v>
      </c>
      <c r="O72" s="331">
        <v>0</v>
      </c>
      <c r="P72" s="331">
        <v>0</v>
      </c>
      <c r="Q72" s="331">
        <v>2</v>
      </c>
      <c r="R72" s="331">
        <v>3</v>
      </c>
      <c r="S72" s="331">
        <v>8</v>
      </c>
      <c r="T72" s="331">
        <v>3</v>
      </c>
      <c r="U72" s="331">
        <v>2</v>
      </c>
      <c r="V72" s="331">
        <v>1</v>
      </c>
      <c r="W72" s="331" t="s">
        <v>538</v>
      </c>
      <c r="X72" s="749"/>
      <c r="Y72" s="748"/>
      <c r="Z72" s="329"/>
    </row>
    <row r="73" spans="1:26" ht="17.25" customHeight="1" thickBot="1" x14ac:dyDescent="0.25">
      <c r="A73" s="757" t="s">
        <v>475</v>
      </c>
      <c r="B73" s="758" t="s">
        <v>476</v>
      </c>
      <c r="C73" s="330" t="s">
        <v>409</v>
      </c>
      <c r="D73" s="346">
        <f t="shared" si="2"/>
        <v>16</v>
      </c>
      <c r="E73" s="330">
        <v>0</v>
      </c>
      <c r="F73" s="330">
        <v>0</v>
      </c>
      <c r="G73" s="330">
        <v>0</v>
      </c>
      <c r="H73" s="330">
        <v>1</v>
      </c>
      <c r="I73" s="330">
        <v>0</v>
      </c>
      <c r="J73" s="330">
        <v>0</v>
      </c>
      <c r="K73" s="330">
        <v>0</v>
      </c>
      <c r="L73" s="330">
        <v>0</v>
      </c>
      <c r="M73" s="330">
        <v>0</v>
      </c>
      <c r="N73" s="330">
        <v>2</v>
      </c>
      <c r="O73" s="330">
        <v>2</v>
      </c>
      <c r="P73" s="330">
        <v>1</v>
      </c>
      <c r="Q73" s="330">
        <v>3</v>
      </c>
      <c r="R73" s="330">
        <v>2</v>
      </c>
      <c r="S73" s="330">
        <v>1</v>
      </c>
      <c r="T73" s="330">
        <v>0</v>
      </c>
      <c r="U73" s="330">
        <v>0</v>
      </c>
      <c r="V73" s="330">
        <v>4</v>
      </c>
      <c r="W73" s="330" t="s">
        <v>536</v>
      </c>
      <c r="X73" s="753" t="s">
        <v>729</v>
      </c>
      <c r="Y73" s="754" t="s">
        <v>408</v>
      </c>
      <c r="Z73" s="329"/>
    </row>
    <row r="74" spans="1:26" ht="13.5" thickBot="1" x14ac:dyDescent="0.25">
      <c r="A74" s="757"/>
      <c r="B74" s="758"/>
      <c r="C74" s="330" t="s">
        <v>410</v>
      </c>
      <c r="D74" s="346">
        <f t="shared" si="2"/>
        <v>9</v>
      </c>
      <c r="E74" s="330">
        <v>0</v>
      </c>
      <c r="F74" s="330">
        <v>0</v>
      </c>
      <c r="G74" s="330">
        <v>0</v>
      </c>
      <c r="H74" s="330">
        <v>0</v>
      </c>
      <c r="I74" s="330">
        <v>0</v>
      </c>
      <c r="J74" s="330">
        <v>0</v>
      </c>
      <c r="K74" s="330">
        <v>1</v>
      </c>
      <c r="L74" s="330">
        <v>0</v>
      </c>
      <c r="M74" s="330">
        <v>1</v>
      </c>
      <c r="N74" s="330">
        <v>0</v>
      </c>
      <c r="O74" s="330">
        <v>0</v>
      </c>
      <c r="P74" s="330">
        <v>2</v>
      </c>
      <c r="Q74" s="330">
        <v>1</v>
      </c>
      <c r="R74" s="330">
        <v>1</v>
      </c>
      <c r="S74" s="330">
        <v>1</v>
      </c>
      <c r="T74" s="330">
        <v>1</v>
      </c>
      <c r="U74" s="330">
        <v>1</v>
      </c>
      <c r="V74" s="330">
        <v>0</v>
      </c>
      <c r="W74" s="330" t="s">
        <v>538</v>
      </c>
      <c r="X74" s="753"/>
      <c r="Y74" s="754"/>
      <c r="Z74" s="329"/>
    </row>
    <row r="75" spans="1:26" ht="13.5" thickBot="1" x14ac:dyDescent="0.25">
      <c r="A75" s="759" t="s">
        <v>477</v>
      </c>
      <c r="B75" s="761" t="s">
        <v>478</v>
      </c>
      <c r="C75" s="552" t="s">
        <v>409</v>
      </c>
      <c r="D75" s="553">
        <f t="shared" si="2"/>
        <v>8</v>
      </c>
      <c r="E75" s="552">
        <v>0</v>
      </c>
      <c r="F75" s="552">
        <v>0</v>
      </c>
      <c r="G75" s="552">
        <v>0</v>
      </c>
      <c r="H75" s="552">
        <v>0</v>
      </c>
      <c r="I75" s="552">
        <v>0</v>
      </c>
      <c r="J75" s="552">
        <v>0</v>
      </c>
      <c r="K75" s="552">
        <v>0</v>
      </c>
      <c r="L75" s="552">
        <v>0</v>
      </c>
      <c r="M75" s="552">
        <v>0</v>
      </c>
      <c r="N75" s="552">
        <v>0</v>
      </c>
      <c r="O75" s="552">
        <v>1</v>
      </c>
      <c r="P75" s="552">
        <v>1</v>
      </c>
      <c r="Q75" s="552">
        <v>1</v>
      </c>
      <c r="R75" s="552">
        <v>1</v>
      </c>
      <c r="S75" s="552">
        <v>2</v>
      </c>
      <c r="T75" s="552">
        <v>1</v>
      </c>
      <c r="U75" s="552">
        <v>1</v>
      </c>
      <c r="V75" s="552">
        <v>0</v>
      </c>
      <c r="W75" s="552" t="s">
        <v>536</v>
      </c>
      <c r="X75" s="745" t="s">
        <v>730</v>
      </c>
      <c r="Y75" s="747" t="s">
        <v>408</v>
      </c>
      <c r="Z75" s="329"/>
    </row>
    <row r="76" spans="1:26" ht="13.5" thickBot="1" x14ac:dyDescent="0.25">
      <c r="A76" s="763"/>
      <c r="B76" s="764"/>
      <c r="C76" s="331" t="s">
        <v>410</v>
      </c>
      <c r="D76" s="345">
        <f t="shared" si="2"/>
        <v>5</v>
      </c>
      <c r="E76" s="331">
        <v>0</v>
      </c>
      <c r="F76" s="331">
        <v>0</v>
      </c>
      <c r="G76" s="331">
        <v>0</v>
      </c>
      <c r="H76" s="331">
        <v>0</v>
      </c>
      <c r="I76" s="331">
        <v>0</v>
      </c>
      <c r="J76" s="331">
        <v>0</v>
      </c>
      <c r="K76" s="331">
        <v>0</v>
      </c>
      <c r="L76" s="331">
        <v>0</v>
      </c>
      <c r="M76" s="331">
        <v>0</v>
      </c>
      <c r="N76" s="331">
        <v>0</v>
      </c>
      <c r="O76" s="331">
        <v>0</v>
      </c>
      <c r="P76" s="331">
        <v>1</v>
      </c>
      <c r="Q76" s="331">
        <v>0</v>
      </c>
      <c r="R76" s="331">
        <v>1</v>
      </c>
      <c r="S76" s="331">
        <v>1</v>
      </c>
      <c r="T76" s="331">
        <v>1</v>
      </c>
      <c r="U76" s="331">
        <v>1</v>
      </c>
      <c r="V76" s="331">
        <v>0</v>
      </c>
      <c r="W76" s="331" t="s">
        <v>538</v>
      </c>
      <c r="X76" s="749"/>
      <c r="Y76" s="748"/>
      <c r="Z76" s="329"/>
    </row>
    <row r="77" spans="1:26" ht="17.25" customHeight="1" thickBot="1" x14ac:dyDescent="0.25">
      <c r="A77" s="757" t="s">
        <v>479</v>
      </c>
      <c r="B77" s="758" t="s">
        <v>480</v>
      </c>
      <c r="C77" s="330" t="s">
        <v>409</v>
      </c>
      <c r="D77" s="346">
        <f t="shared" si="2"/>
        <v>2</v>
      </c>
      <c r="E77" s="330">
        <v>0</v>
      </c>
      <c r="F77" s="330">
        <v>0</v>
      </c>
      <c r="G77" s="330">
        <v>0</v>
      </c>
      <c r="H77" s="330">
        <v>0</v>
      </c>
      <c r="I77" s="330">
        <v>0</v>
      </c>
      <c r="J77" s="330">
        <v>0</v>
      </c>
      <c r="K77" s="330">
        <v>0</v>
      </c>
      <c r="L77" s="330">
        <v>0</v>
      </c>
      <c r="M77" s="330">
        <v>0</v>
      </c>
      <c r="N77" s="330">
        <v>0</v>
      </c>
      <c r="O77" s="330">
        <v>0</v>
      </c>
      <c r="P77" s="330">
        <v>0</v>
      </c>
      <c r="Q77" s="330">
        <v>0</v>
      </c>
      <c r="R77" s="330">
        <v>0</v>
      </c>
      <c r="S77" s="330">
        <v>0</v>
      </c>
      <c r="T77" s="330">
        <v>1</v>
      </c>
      <c r="U77" s="330">
        <v>0</v>
      </c>
      <c r="V77" s="330">
        <v>1</v>
      </c>
      <c r="W77" s="330" t="s">
        <v>536</v>
      </c>
      <c r="X77" s="753" t="s">
        <v>731</v>
      </c>
      <c r="Y77" s="754" t="s">
        <v>408</v>
      </c>
      <c r="Z77" s="329"/>
    </row>
    <row r="78" spans="1:26" ht="13.5" thickBot="1" x14ac:dyDescent="0.25">
      <c r="A78" s="757"/>
      <c r="B78" s="758"/>
      <c r="C78" s="330" t="s">
        <v>410</v>
      </c>
      <c r="D78" s="346">
        <f t="shared" si="2"/>
        <v>2</v>
      </c>
      <c r="E78" s="330">
        <v>0</v>
      </c>
      <c r="F78" s="330">
        <v>0</v>
      </c>
      <c r="G78" s="330">
        <v>0</v>
      </c>
      <c r="H78" s="330">
        <v>0</v>
      </c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330">
        <v>0</v>
      </c>
      <c r="O78" s="330">
        <v>1</v>
      </c>
      <c r="P78" s="330">
        <v>0</v>
      </c>
      <c r="Q78" s="330">
        <v>0</v>
      </c>
      <c r="R78" s="330">
        <v>0</v>
      </c>
      <c r="S78" s="330">
        <v>0</v>
      </c>
      <c r="T78" s="330">
        <v>0</v>
      </c>
      <c r="U78" s="330">
        <v>0</v>
      </c>
      <c r="V78" s="330">
        <v>1</v>
      </c>
      <c r="W78" s="330" t="s">
        <v>538</v>
      </c>
      <c r="X78" s="753"/>
      <c r="Y78" s="754"/>
      <c r="Z78" s="329"/>
    </row>
    <row r="79" spans="1:26" ht="13.5" thickBot="1" x14ac:dyDescent="0.25">
      <c r="A79" s="759" t="s">
        <v>481</v>
      </c>
      <c r="B79" s="761" t="s">
        <v>482</v>
      </c>
      <c r="C79" s="552" t="s">
        <v>409</v>
      </c>
      <c r="D79" s="553">
        <f t="shared" si="2"/>
        <v>3</v>
      </c>
      <c r="E79" s="552">
        <v>0</v>
      </c>
      <c r="F79" s="552">
        <v>0</v>
      </c>
      <c r="G79" s="552">
        <v>0</v>
      </c>
      <c r="H79" s="552">
        <v>0</v>
      </c>
      <c r="I79" s="552">
        <v>0</v>
      </c>
      <c r="J79" s="552">
        <v>0</v>
      </c>
      <c r="K79" s="552">
        <v>0</v>
      </c>
      <c r="L79" s="552">
        <v>0</v>
      </c>
      <c r="M79" s="552">
        <v>0</v>
      </c>
      <c r="N79" s="552">
        <v>1</v>
      </c>
      <c r="O79" s="552">
        <v>0</v>
      </c>
      <c r="P79" s="552">
        <v>0</v>
      </c>
      <c r="Q79" s="552">
        <v>2</v>
      </c>
      <c r="R79" s="552">
        <v>0</v>
      </c>
      <c r="S79" s="552">
        <v>0</v>
      </c>
      <c r="T79" s="552">
        <v>0</v>
      </c>
      <c r="U79" s="552">
        <v>0</v>
      </c>
      <c r="V79" s="552">
        <v>0</v>
      </c>
      <c r="W79" s="552" t="s">
        <v>536</v>
      </c>
      <c r="X79" s="745" t="s">
        <v>732</v>
      </c>
      <c r="Y79" s="747" t="s">
        <v>408</v>
      </c>
      <c r="Z79" s="329"/>
    </row>
    <row r="80" spans="1:26" ht="13.5" thickBot="1" x14ac:dyDescent="0.25">
      <c r="A80" s="763"/>
      <c r="B80" s="764"/>
      <c r="C80" s="331" t="s">
        <v>410</v>
      </c>
      <c r="D80" s="345">
        <f t="shared" si="2"/>
        <v>8</v>
      </c>
      <c r="E80" s="331">
        <v>0</v>
      </c>
      <c r="F80" s="331">
        <v>0</v>
      </c>
      <c r="G80" s="331">
        <v>0</v>
      </c>
      <c r="H80" s="331">
        <v>0</v>
      </c>
      <c r="I80" s="331">
        <v>0</v>
      </c>
      <c r="J80" s="331">
        <v>0</v>
      </c>
      <c r="K80" s="331">
        <v>0</v>
      </c>
      <c r="L80" s="331">
        <v>0</v>
      </c>
      <c r="M80" s="331">
        <v>0</v>
      </c>
      <c r="N80" s="331">
        <v>0</v>
      </c>
      <c r="O80" s="331">
        <v>0</v>
      </c>
      <c r="P80" s="331">
        <v>0</v>
      </c>
      <c r="Q80" s="331">
        <v>1</v>
      </c>
      <c r="R80" s="331">
        <v>3</v>
      </c>
      <c r="S80" s="331">
        <v>0</v>
      </c>
      <c r="T80" s="331">
        <v>0</v>
      </c>
      <c r="U80" s="331">
        <v>2</v>
      </c>
      <c r="V80" s="331">
        <v>2</v>
      </c>
      <c r="W80" s="331" t="s">
        <v>538</v>
      </c>
      <c r="X80" s="749"/>
      <c r="Y80" s="748"/>
      <c r="Z80" s="329"/>
    </row>
    <row r="81" spans="1:26" ht="17.25" customHeight="1" thickBot="1" x14ac:dyDescent="0.25">
      <c r="A81" s="757" t="s">
        <v>483</v>
      </c>
      <c r="B81" s="758" t="s">
        <v>484</v>
      </c>
      <c r="C81" s="330" t="s">
        <v>409</v>
      </c>
      <c r="D81" s="346">
        <f t="shared" si="2"/>
        <v>1</v>
      </c>
      <c r="E81" s="330">
        <v>0</v>
      </c>
      <c r="F81" s="330">
        <v>0</v>
      </c>
      <c r="G81" s="330">
        <v>0</v>
      </c>
      <c r="H81" s="330">
        <v>0</v>
      </c>
      <c r="I81" s="330">
        <v>0</v>
      </c>
      <c r="J81" s="330">
        <v>0</v>
      </c>
      <c r="K81" s="330">
        <v>0</v>
      </c>
      <c r="L81" s="330">
        <v>0</v>
      </c>
      <c r="M81" s="330">
        <v>0</v>
      </c>
      <c r="N81" s="330">
        <v>0</v>
      </c>
      <c r="O81" s="330">
        <v>0</v>
      </c>
      <c r="P81" s="330">
        <v>0</v>
      </c>
      <c r="Q81" s="330">
        <v>0</v>
      </c>
      <c r="R81" s="330">
        <v>0</v>
      </c>
      <c r="S81" s="330">
        <v>1</v>
      </c>
      <c r="T81" s="330">
        <v>0</v>
      </c>
      <c r="U81" s="330">
        <v>0</v>
      </c>
      <c r="V81" s="330">
        <v>0</v>
      </c>
      <c r="W81" s="330" t="s">
        <v>536</v>
      </c>
      <c r="X81" s="753" t="s">
        <v>733</v>
      </c>
      <c r="Y81" s="754" t="s">
        <v>408</v>
      </c>
      <c r="Z81" s="329"/>
    </row>
    <row r="82" spans="1:26" ht="13.5" thickBot="1" x14ac:dyDescent="0.25">
      <c r="A82" s="757"/>
      <c r="B82" s="758"/>
      <c r="C82" s="330" t="s">
        <v>410</v>
      </c>
      <c r="D82" s="346">
        <f t="shared" si="2"/>
        <v>0</v>
      </c>
      <c r="E82" s="330">
        <v>0</v>
      </c>
      <c r="F82" s="330">
        <v>0</v>
      </c>
      <c r="G82" s="330">
        <v>0</v>
      </c>
      <c r="H82" s="330">
        <v>0</v>
      </c>
      <c r="I82" s="330">
        <v>0</v>
      </c>
      <c r="J82" s="330">
        <v>0</v>
      </c>
      <c r="K82" s="330">
        <v>0</v>
      </c>
      <c r="L82" s="330">
        <v>0</v>
      </c>
      <c r="M82" s="330">
        <v>0</v>
      </c>
      <c r="N82" s="330">
        <v>0</v>
      </c>
      <c r="O82" s="330">
        <v>0</v>
      </c>
      <c r="P82" s="330">
        <v>0</v>
      </c>
      <c r="Q82" s="330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0</v>
      </c>
      <c r="W82" s="330" t="s">
        <v>538</v>
      </c>
      <c r="X82" s="753"/>
      <c r="Y82" s="754"/>
      <c r="Z82" s="329"/>
    </row>
    <row r="83" spans="1:26" ht="13.5" thickBot="1" x14ac:dyDescent="0.25">
      <c r="A83" s="759" t="s">
        <v>485</v>
      </c>
      <c r="B83" s="761" t="s">
        <v>486</v>
      </c>
      <c r="C83" s="552" t="s">
        <v>409</v>
      </c>
      <c r="D83" s="553">
        <f t="shared" si="2"/>
        <v>4</v>
      </c>
      <c r="E83" s="552">
        <v>1</v>
      </c>
      <c r="F83" s="552">
        <v>0</v>
      </c>
      <c r="G83" s="552">
        <v>0</v>
      </c>
      <c r="H83" s="552">
        <v>0</v>
      </c>
      <c r="I83" s="552">
        <v>0</v>
      </c>
      <c r="J83" s="552">
        <v>0</v>
      </c>
      <c r="K83" s="552">
        <v>0</v>
      </c>
      <c r="L83" s="552">
        <v>0</v>
      </c>
      <c r="M83" s="552">
        <v>0</v>
      </c>
      <c r="N83" s="552">
        <v>0</v>
      </c>
      <c r="O83" s="552">
        <v>0</v>
      </c>
      <c r="P83" s="552">
        <v>2</v>
      </c>
      <c r="Q83" s="552">
        <v>0</v>
      </c>
      <c r="R83" s="552">
        <v>1</v>
      </c>
      <c r="S83" s="552">
        <v>0</v>
      </c>
      <c r="T83" s="552">
        <v>0</v>
      </c>
      <c r="U83" s="552">
        <v>0</v>
      </c>
      <c r="V83" s="552">
        <v>0</v>
      </c>
      <c r="W83" s="552" t="s">
        <v>536</v>
      </c>
      <c r="X83" s="745" t="s">
        <v>734</v>
      </c>
      <c r="Y83" s="747" t="s">
        <v>408</v>
      </c>
      <c r="Z83" s="329"/>
    </row>
    <row r="84" spans="1:26" ht="13.5" thickBot="1" x14ac:dyDescent="0.25">
      <c r="A84" s="763"/>
      <c r="B84" s="764"/>
      <c r="C84" s="331" t="s">
        <v>410</v>
      </c>
      <c r="D84" s="345">
        <f t="shared" si="2"/>
        <v>1</v>
      </c>
      <c r="E84" s="331">
        <v>0</v>
      </c>
      <c r="F84" s="331">
        <v>0</v>
      </c>
      <c r="G84" s="331">
        <v>0</v>
      </c>
      <c r="H84" s="331">
        <v>0</v>
      </c>
      <c r="I84" s="331">
        <v>0</v>
      </c>
      <c r="J84" s="331">
        <v>0</v>
      </c>
      <c r="K84" s="331">
        <v>0</v>
      </c>
      <c r="L84" s="331">
        <v>0</v>
      </c>
      <c r="M84" s="331">
        <v>0</v>
      </c>
      <c r="N84" s="331">
        <v>0</v>
      </c>
      <c r="O84" s="331">
        <v>1</v>
      </c>
      <c r="P84" s="331">
        <v>0</v>
      </c>
      <c r="Q84" s="331">
        <v>0</v>
      </c>
      <c r="R84" s="331">
        <v>0</v>
      </c>
      <c r="S84" s="331">
        <v>0</v>
      </c>
      <c r="T84" s="331">
        <v>0</v>
      </c>
      <c r="U84" s="331">
        <v>0</v>
      </c>
      <c r="V84" s="331">
        <v>0</v>
      </c>
      <c r="W84" s="331" t="s">
        <v>538</v>
      </c>
      <c r="X84" s="749"/>
      <c r="Y84" s="748"/>
      <c r="Z84" s="329"/>
    </row>
    <row r="85" spans="1:26" ht="17.25" customHeight="1" thickBot="1" x14ac:dyDescent="0.25">
      <c r="A85" s="757" t="s">
        <v>487</v>
      </c>
      <c r="B85" s="758" t="s">
        <v>488</v>
      </c>
      <c r="C85" s="330" t="s">
        <v>409</v>
      </c>
      <c r="D85" s="346">
        <f t="shared" si="2"/>
        <v>8</v>
      </c>
      <c r="E85" s="330">
        <v>0</v>
      </c>
      <c r="F85" s="330">
        <v>0</v>
      </c>
      <c r="G85" s="330">
        <v>0</v>
      </c>
      <c r="H85" s="330">
        <v>0</v>
      </c>
      <c r="I85" s="330">
        <v>1</v>
      </c>
      <c r="J85" s="330">
        <v>1</v>
      </c>
      <c r="K85" s="330">
        <v>0</v>
      </c>
      <c r="L85" s="330">
        <v>0</v>
      </c>
      <c r="M85" s="330">
        <v>0</v>
      </c>
      <c r="N85" s="330">
        <v>0</v>
      </c>
      <c r="O85" s="330">
        <v>1</v>
      </c>
      <c r="P85" s="330">
        <v>1</v>
      </c>
      <c r="Q85" s="330">
        <v>0</v>
      </c>
      <c r="R85" s="330">
        <v>0</v>
      </c>
      <c r="S85" s="330">
        <v>1</v>
      </c>
      <c r="T85" s="330">
        <v>1</v>
      </c>
      <c r="U85" s="330">
        <v>0</v>
      </c>
      <c r="V85" s="330">
        <v>2</v>
      </c>
      <c r="W85" s="330" t="s">
        <v>536</v>
      </c>
      <c r="X85" s="753" t="s">
        <v>547</v>
      </c>
      <c r="Y85" s="754" t="s">
        <v>408</v>
      </c>
      <c r="Z85" s="329"/>
    </row>
    <row r="86" spans="1:26" ht="13.5" thickBot="1" x14ac:dyDescent="0.25">
      <c r="A86" s="757"/>
      <c r="B86" s="758"/>
      <c r="C86" s="330" t="s">
        <v>410</v>
      </c>
      <c r="D86" s="346">
        <f t="shared" si="2"/>
        <v>12</v>
      </c>
      <c r="E86" s="330">
        <v>0</v>
      </c>
      <c r="F86" s="330">
        <v>0</v>
      </c>
      <c r="G86" s="330">
        <v>0</v>
      </c>
      <c r="H86" s="330">
        <v>1</v>
      </c>
      <c r="I86" s="330">
        <v>0</v>
      </c>
      <c r="J86" s="330">
        <v>0</v>
      </c>
      <c r="K86" s="330">
        <v>0</v>
      </c>
      <c r="L86" s="330">
        <v>0</v>
      </c>
      <c r="M86" s="330">
        <v>0</v>
      </c>
      <c r="N86" s="330">
        <v>1</v>
      </c>
      <c r="O86" s="330">
        <v>1</v>
      </c>
      <c r="P86" s="330">
        <v>0</v>
      </c>
      <c r="Q86" s="330">
        <v>1</v>
      </c>
      <c r="R86" s="330">
        <v>1</v>
      </c>
      <c r="S86" s="330">
        <v>3</v>
      </c>
      <c r="T86" s="330">
        <v>0</v>
      </c>
      <c r="U86" s="330">
        <v>1</v>
      </c>
      <c r="V86" s="330">
        <v>3</v>
      </c>
      <c r="W86" s="330" t="s">
        <v>538</v>
      </c>
      <c r="X86" s="753"/>
      <c r="Y86" s="754"/>
      <c r="Z86" s="329"/>
    </row>
    <row r="87" spans="1:26" ht="13.5" thickBot="1" x14ac:dyDescent="0.25">
      <c r="A87" s="759" t="s">
        <v>489</v>
      </c>
      <c r="B87" s="761" t="s">
        <v>490</v>
      </c>
      <c r="C87" s="552" t="s">
        <v>409</v>
      </c>
      <c r="D87" s="553">
        <f t="shared" si="2"/>
        <v>9</v>
      </c>
      <c r="E87" s="552">
        <v>0</v>
      </c>
      <c r="F87" s="552">
        <v>0</v>
      </c>
      <c r="G87" s="552">
        <v>0</v>
      </c>
      <c r="H87" s="552">
        <v>0</v>
      </c>
      <c r="I87" s="552">
        <v>0</v>
      </c>
      <c r="J87" s="552">
        <v>0</v>
      </c>
      <c r="K87" s="552">
        <v>0</v>
      </c>
      <c r="L87" s="552">
        <v>0</v>
      </c>
      <c r="M87" s="552">
        <v>0</v>
      </c>
      <c r="N87" s="552">
        <v>0</v>
      </c>
      <c r="O87" s="552">
        <v>4</v>
      </c>
      <c r="P87" s="552">
        <v>3</v>
      </c>
      <c r="Q87" s="552">
        <v>2</v>
      </c>
      <c r="R87" s="552">
        <v>0</v>
      </c>
      <c r="S87" s="552">
        <v>0</v>
      </c>
      <c r="T87" s="552">
        <v>0</v>
      </c>
      <c r="U87" s="552">
        <v>0</v>
      </c>
      <c r="V87" s="552">
        <v>0</v>
      </c>
      <c r="W87" s="552" t="s">
        <v>536</v>
      </c>
      <c r="X87" s="745" t="s">
        <v>735</v>
      </c>
      <c r="Y87" s="747" t="s">
        <v>408</v>
      </c>
      <c r="Z87" s="329"/>
    </row>
    <row r="88" spans="1:26" ht="13.5" thickBot="1" x14ac:dyDescent="0.25">
      <c r="A88" s="763"/>
      <c r="B88" s="764"/>
      <c r="C88" s="331" t="s">
        <v>410</v>
      </c>
      <c r="D88" s="345">
        <f t="shared" si="2"/>
        <v>6</v>
      </c>
      <c r="E88" s="331">
        <v>1</v>
      </c>
      <c r="F88" s="331">
        <v>0</v>
      </c>
      <c r="G88" s="331">
        <v>0</v>
      </c>
      <c r="H88" s="331">
        <v>0</v>
      </c>
      <c r="I88" s="331">
        <v>1</v>
      </c>
      <c r="J88" s="331">
        <v>0</v>
      </c>
      <c r="K88" s="331"/>
      <c r="L88" s="331">
        <v>0</v>
      </c>
      <c r="M88" s="331">
        <v>0</v>
      </c>
      <c r="N88" s="331">
        <v>0</v>
      </c>
      <c r="O88" s="331">
        <v>0</v>
      </c>
      <c r="P88" s="331">
        <v>1</v>
      </c>
      <c r="Q88" s="331">
        <v>0</v>
      </c>
      <c r="R88" s="331">
        <v>2</v>
      </c>
      <c r="S88" s="331">
        <v>1</v>
      </c>
      <c r="T88" s="331">
        <v>0</v>
      </c>
      <c r="U88" s="331">
        <v>0</v>
      </c>
      <c r="V88" s="331">
        <v>0</v>
      </c>
      <c r="W88" s="331" t="s">
        <v>538</v>
      </c>
      <c r="X88" s="749"/>
      <c r="Y88" s="748"/>
      <c r="Z88" s="329"/>
    </row>
    <row r="89" spans="1:26" ht="17.25" customHeight="1" thickBot="1" x14ac:dyDescent="0.25">
      <c r="A89" s="757" t="s">
        <v>491</v>
      </c>
      <c r="B89" s="758" t="s">
        <v>492</v>
      </c>
      <c r="C89" s="330" t="s">
        <v>409</v>
      </c>
      <c r="D89" s="346">
        <f t="shared" si="2"/>
        <v>1</v>
      </c>
      <c r="E89" s="330">
        <v>1</v>
      </c>
      <c r="F89" s="330">
        <v>0</v>
      </c>
      <c r="G89" s="330">
        <v>0</v>
      </c>
      <c r="H89" s="330">
        <v>0</v>
      </c>
      <c r="I89" s="330">
        <v>0</v>
      </c>
      <c r="J89" s="330">
        <v>0</v>
      </c>
      <c r="K89" s="330">
        <v>0</v>
      </c>
      <c r="L89" s="330">
        <v>0</v>
      </c>
      <c r="M89" s="330">
        <v>0</v>
      </c>
      <c r="N89" s="330">
        <v>0</v>
      </c>
      <c r="O89" s="330">
        <v>0</v>
      </c>
      <c r="P89" s="330">
        <v>0</v>
      </c>
      <c r="Q89" s="330">
        <v>0</v>
      </c>
      <c r="R89" s="330">
        <v>0</v>
      </c>
      <c r="S89" s="330">
        <v>0</v>
      </c>
      <c r="T89" s="330">
        <v>0</v>
      </c>
      <c r="U89" s="330">
        <v>0</v>
      </c>
      <c r="V89" s="330">
        <v>0</v>
      </c>
      <c r="W89" s="330" t="s">
        <v>536</v>
      </c>
      <c r="X89" s="753" t="s">
        <v>736</v>
      </c>
      <c r="Y89" s="754" t="s">
        <v>408</v>
      </c>
      <c r="Z89" s="329"/>
    </row>
    <row r="90" spans="1:26" ht="13.5" thickBot="1" x14ac:dyDescent="0.25">
      <c r="A90" s="757"/>
      <c r="B90" s="758"/>
      <c r="C90" s="330" t="s">
        <v>410</v>
      </c>
      <c r="D90" s="346">
        <f t="shared" si="2"/>
        <v>1</v>
      </c>
      <c r="E90" s="330">
        <v>0</v>
      </c>
      <c r="F90" s="330">
        <v>0</v>
      </c>
      <c r="G90" s="330">
        <v>0</v>
      </c>
      <c r="H90" s="330">
        <v>0</v>
      </c>
      <c r="I90" s="330">
        <v>0</v>
      </c>
      <c r="J90" s="330">
        <v>0</v>
      </c>
      <c r="K90" s="330">
        <v>0</v>
      </c>
      <c r="L90" s="330">
        <v>0</v>
      </c>
      <c r="M90" s="330">
        <v>0</v>
      </c>
      <c r="N90" s="330">
        <v>0</v>
      </c>
      <c r="O90" s="330">
        <v>0</v>
      </c>
      <c r="P90" s="330">
        <v>0</v>
      </c>
      <c r="Q90" s="330">
        <v>0</v>
      </c>
      <c r="R90" s="330">
        <v>0</v>
      </c>
      <c r="S90" s="330">
        <v>1</v>
      </c>
      <c r="T90" s="330">
        <v>0</v>
      </c>
      <c r="U90" s="330">
        <v>0</v>
      </c>
      <c r="V90" s="330">
        <v>0</v>
      </c>
      <c r="W90" s="330" t="s">
        <v>538</v>
      </c>
      <c r="X90" s="753"/>
      <c r="Y90" s="754"/>
      <c r="Z90" s="329"/>
    </row>
    <row r="91" spans="1:26" ht="13.5" customHeight="1" thickBot="1" x14ac:dyDescent="0.25">
      <c r="A91" s="759" t="s">
        <v>493</v>
      </c>
      <c r="B91" s="761" t="s">
        <v>260</v>
      </c>
      <c r="C91" s="552" t="s">
        <v>409</v>
      </c>
      <c r="D91" s="553">
        <f t="shared" si="2"/>
        <v>1</v>
      </c>
      <c r="E91" s="552">
        <v>0</v>
      </c>
      <c r="F91" s="552">
        <v>0</v>
      </c>
      <c r="G91" s="552">
        <v>0</v>
      </c>
      <c r="H91" s="552">
        <v>0</v>
      </c>
      <c r="I91" s="552">
        <v>0</v>
      </c>
      <c r="J91" s="552">
        <v>0</v>
      </c>
      <c r="K91" s="552">
        <v>0</v>
      </c>
      <c r="L91" s="552">
        <v>0</v>
      </c>
      <c r="M91" s="552">
        <v>0</v>
      </c>
      <c r="N91" s="552">
        <v>0</v>
      </c>
      <c r="O91" s="552">
        <v>0</v>
      </c>
      <c r="P91" s="552">
        <v>0</v>
      </c>
      <c r="Q91" s="552">
        <v>0</v>
      </c>
      <c r="R91" s="552">
        <v>0</v>
      </c>
      <c r="S91" s="552">
        <v>0</v>
      </c>
      <c r="T91" s="552">
        <v>1</v>
      </c>
      <c r="U91" s="552">
        <v>0</v>
      </c>
      <c r="V91" s="552">
        <v>0</v>
      </c>
      <c r="W91" s="552" t="s">
        <v>536</v>
      </c>
      <c r="X91" s="745" t="s">
        <v>737</v>
      </c>
      <c r="Y91" s="747" t="s">
        <v>408</v>
      </c>
      <c r="Z91" s="329"/>
    </row>
    <row r="92" spans="1:26" ht="13.5" thickBot="1" x14ac:dyDescent="0.25">
      <c r="A92" s="763"/>
      <c r="B92" s="764"/>
      <c r="C92" s="331" t="s">
        <v>410</v>
      </c>
      <c r="D92" s="345">
        <f t="shared" si="2"/>
        <v>0</v>
      </c>
      <c r="E92" s="331">
        <v>0</v>
      </c>
      <c r="F92" s="331">
        <v>0</v>
      </c>
      <c r="G92" s="331">
        <v>0</v>
      </c>
      <c r="H92" s="331">
        <v>0</v>
      </c>
      <c r="I92" s="331">
        <v>0</v>
      </c>
      <c r="J92" s="331">
        <v>0</v>
      </c>
      <c r="K92" s="331">
        <v>0</v>
      </c>
      <c r="L92" s="331">
        <v>0</v>
      </c>
      <c r="M92" s="331">
        <v>0</v>
      </c>
      <c r="N92" s="331">
        <v>0</v>
      </c>
      <c r="O92" s="331">
        <v>0</v>
      </c>
      <c r="P92" s="331">
        <v>0</v>
      </c>
      <c r="Q92" s="331">
        <v>0</v>
      </c>
      <c r="R92" s="331">
        <v>0</v>
      </c>
      <c r="S92" s="331">
        <v>0</v>
      </c>
      <c r="T92" s="331">
        <v>0</v>
      </c>
      <c r="U92" s="331">
        <v>0</v>
      </c>
      <c r="V92" s="331">
        <v>0</v>
      </c>
      <c r="W92" s="331" t="s">
        <v>538</v>
      </c>
      <c r="X92" s="749"/>
      <c r="Y92" s="748"/>
      <c r="Z92" s="329"/>
    </row>
    <row r="93" spans="1:26" ht="17.25" customHeight="1" thickBot="1" x14ac:dyDescent="0.25">
      <c r="A93" s="757" t="s">
        <v>494</v>
      </c>
      <c r="B93" s="758" t="s">
        <v>495</v>
      </c>
      <c r="C93" s="330" t="s">
        <v>409</v>
      </c>
      <c r="D93" s="346">
        <f t="shared" si="2"/>
        <v>0</v>
      </c>
      <c r="E93" s="330">
        <v>0</v>
      </c>
      <c r="F93" s="330">
        <v>0</v>
      </c>
      <c r="G93" s="330">
        <v>0</v>
      </c>
      <c r="H93" s="330">
        <v>0</v>
      </c>
      <c r="I93" s="330">
        <v>0</v>
      </c>
      <c r="J93" s="330">
        <v>0</v>
      </c>
      <c r="K93" s="330">
        <v>0</v>
      </c>
      <c r="L93" s="330">
        <v>0</v>
      </c>
      <c r="M93" s="330">
        <v>0</v>
      </c>
      <c r="N93" s="330">
        <v>0</v>
      </c>
      <c r="O93" s="330">
        <v>0</v>
      </c>
      <c r="P93" s="330">
        <v>0</v>
      </c>
      <c r="Q93" s="330">
        <v>0</v>
      </c>
      <c r="R93" s="330">
        <v>0</v>
      </c>
      <c r="S93" s="330">
        <v>0</v>
      </c>
      <c r="T93" s="330">
        <v>0</v>
      </c>
      <c r="U93" s="330">
        <v>0</v>
      </c>
      <c r="V93" s="330">
        <v>0</v>
      </c>
      <c r="W93" s="330" t="s">
        <v>536</v>
      </c>
      <c r="X93" s="753" t="s">
        <v>758</v>
      </c>
      <c r="Y93" s="754" t="s">
        <v>408</v>
      </c>
      <c r="Z93" s="329"/>
    </row>
    <row r="94" spans="1:26" ht="13.5" thickBot="1" x14ac:dyDescent="0.25">
      <c r="A94" s="765"/>
      <c r="B94" s="766"/>
      <c r="C94" s="333" t="s">
        <v>410</v>
      </c>
      <c r="D94" s="554">
        <f t="shared" si="2"/>
        <v>0</v>
      </c>
      <c r="E94" s="333">
        <v>0</v>
      </c>
      <c r="F94" s="333">
        <v>0</v>
      </c>
      <c r="G94" s="333">
        <v>0</v>
      </c>
      <c r="H94" s="333">
        <v>0</v>
      </c>
      <c r="I94" s="333">
        <v>0</v>
      </c>
      <c r="J94" s="333">
        <v>0</v>
      </c>
      <c r="K94" s="333">
        <v>0</v>
      </c>
      <c r="L94" s="333">
        <v>0</v>
      </c>
      <c r="M94" s="333">
        <v>0</v>
      </c>
      <c r="N94" s="333">
        <v>0</v>
      </c>
      <c r="O94" s="333">
        <v>0</v>
      </c>
      <c r="P94" s="333">
        <v>0</v>
      </c>
      <c r="Q94" s="333">
        <v>0</v>
      </c>
      <c r="R94" s="333">
        <v>0</v>
      </c>
      <c r="S94" s="333">
        <v>0</v>
      </c>
      <c r="T94" s="333">
        <v>0</v>
      </c>
      <c r="U94" s="333">
        <v>0</v>
      </c>
      <c r="V94" s="333">
        <v>0</v>
      </c>
      <c r="W94" s="333" t="s">
        <v>538</v>
      </c>
      <c r="X94" s="755"/>
      <c r="Y94" s="754"/>
      <c r="Z94" s="329"/>
    </row>
    <row r="95" spans="1:26" ht="13.5" thickBot="1" x14ac:dyDescent="0.25">
      <c r="A95" s="767" t="s">
        <v>496</v>
      </c>
      <c r="B95" s="768" t="s">
        <v>497</v>
      </c>
      <c r="C95" s="334" t="s">
        <v>409</v>
      </c>
      <c r="D95" s="332">
        <f t="shared" si="2"/>
        <v>0</v>
      </c>
      <c r="E95" s="334">
        <v>0</v>
      </c>
      <c r="F95" s="334">
        <v>0</v>
      </c>
      <c r="G95" s="334">
        <v>0</v>
      </c>
      <c r="H95" s="334">
        <v>0</v>
      </c>
      <c r="I95" s="334">
        <v>0</v>
      </c>
      <c r="J95" s="334">
        <v>0</v>
      </c>
      <c r="K95" s="334">
        <v>0</v>
      </c>
      <c r="L95" s="334">
        <v>0</v>
      </c>
      <c r="M95" s="334">
        <v>0</v>
      </c>
      <c r="N95" s="334">
        <v>0</v>
      </c>
      <c r="O95" s="334">
        <v>0</v>
      </c>
      <c r="P95" s="334">
        <v>0</v>
      </c>
      <c r="Q95" s="334">
        <v>0</v>
      </c>
      <c r="R95" s="334">
        <v>0</v>
      </c>
      <c r="S95" s="334">
        <v>0</v>
      </c>
      <c r="T95" s="334">
        <v>0</v>
      </c>
      <c r="U95" s="334">
        <v>0</v>
      </c>
      <c r="V95" s="334">
        <v>0</v>
      </c>
      <c r="W95" s="334" t="s">
        <v>536</v>
      </c>
      <c r="X95" s="756" t="s">
        <v>759</v>
      </c>
      <c r="Y95" s="747" t="s">
        <v>408</v>
      </c>
      <c r="Z95" s="329"/>
    </row>
    <row r="96" spans="1:26" ht="13.5" thickBot="1" x14ac:dyDescent="0.25">
      <c r="A96" s="763"/>
      <c r="B96" s="764"/>
      <c r="C96" s="331" t="s">
        <v>410</v>
      </c>
      <c r="D96" s="345">
        <f t="shared" si="2"/>
        <v>0</v>
      </c>
      <c r="E96" s="331">
        <v>0</v>
      </c>
      <c r="F96" s="331">
        <v>0</v>
      </c>
      <c r="G96" s="331">
        <v>0</v>
      </c>
      <c r="H96" s="331">
        <v>0</v>
      </c>
      <c r="I96" s="331">
        <v>0</v>
      </c>
      <c r="J96" s="331">
        <v>0</v>
      </c>
      <c r="K96" s="331">
        <v>0</v>
      </c>
      <c r="L96" s="331">
        <v>0</v>
      </c>
      <c r="M96" s="331">
        <v>0</v>
      </c>
      <c r="N96" s="331">
        <v>0</v>
      </c>
      <c r="O96" s="331">
        <v>0</v>
      </c>
      <c r="P96" s="331">
        <v>0</v>
      </c>
      <c r="Q96" s="331">
        <v>0</v>
      </c>
      <c r="R96" s="331">
        <v>0</v>
      </c>
      <c r="S96" s="331">
        <v>0</v>
      </c>
      <c r="T96" s="331">
        <v>0</v>
      </c>
      <c r="U96" s="331">
        <v>0</v>
      </c>
      <c r="V96" s="331">
        <v>0</v>
      </c>
      <c r="W96" s="331" t="s">
        <v>538</v>
      </c>
      <c r="X96" s="749"/>
      <c r="Y96" s="748"/>
      <c r="Z96" s="329"/>
    </row>
    <row r="97" spans="1:26" ht="17.25" customHeight="1" thickBot="1" x14ac:dyDescent="0.25">
      <c r="A97" s="757" t="s">
        <v>498</v>
      </c>
      <c r="B97" s="758" t="s">
        <v>499</v>
      </c>
      <c r="C97" s="330" t="s">
        <v>409</v>
      </c>
      <c r="D97" s="346">
        <f t="shared" si="2"/>
        <v>12</v>
      </c>
      <c r="E97" s="330">
        <v>0</v>
      </c>
      <c r="F97" s="330">
        <v>0</v>
      </c>
      <c r="G97" s="330">
        <v>0</v>
      </c>
      <c r="H97" s="330">
        <v>0</v>
      </c>
      <c r="I97" s="330">
        <v>0</v>
      </c>
      <c r="J97" s="330">
        <v>0</v>
      </c>
      <c r="K97" s="330">
        <v>0</v>
      </c>
      <c r="L97" s="330">
        <v>0</v>
      </c>
      <c r="M97" s="330">
        <v>0</v>
      </c>
      <c r="N97" s="330">
        <v>0</v>
      </c>
      <c r="O97" s="330">
        <v>1</v>
      </c>
      <c r="P97" s="330">
        <v>1</v>
      </c>
      <c r="Q97" s="330">
        <v>2</v>
      </c>
      <c r="R97" s="330"/>
      <c r="S97" s="330">
        <v>2</v>
      </c>
      <c r="T97" s="330">
        <v>3</v>
      </c>
      <c r="U97" s="330">
        <v>1</v>
      </c>
      <c r="V97" s="330">
        <v>2</v>
      </c>
      <c r="W97" s="330" t="s">
        <v>536</v>
      </c>
      <c r="X97" s="753" t="s">
        <v>738</v>
      </c>
      <c r="Y97" s="754" t="s">
        <v>408</v>
      </c>
      <c r="Z97" s="329"/>
    </row>
    <row r="98" spans="1:26" ht="13.5" thickBot="1" x14ac:dyDescent="0.25">
      <c r="A98" s="757"/>
      <c r="B98" s="758"/>
      <c r="C98" s="330" t="s">
        <v>410</v>
      </c>
      <c r="D98" s="346">
        <f t="shared" si="2"/>
        <v>17</v>
      </c>
      <c r="E98" s="330">
        <v>0</v>
      </c>
      <c r="F98" s="330">
        <v>0</v>
      </c>
      <c r="G98" s="330">
        <v>0</v>
      </c>
      <c r="H98" s="330">
        <v>0</v>
      </c>
      <c r="I98" s="330">
        <v>0</v>
      </c>
      <c r="J98" s="330">
        <v>0</v>
      </c>
      <c r="K98" s="330">
        <v>0</v>
      </c>
      <c r="L98" s="330">
        <v>0</v>
      </c>
      <c r="M98" s="330">
        <v>0</v>
      </c>
      <c r="N98" s="330">
        <v>0</v>
      </c>
      <c r="O98" s="330"/>
      <c r="P98" s="330">
        <v>1</v>
      </c>
      <c r="Q98" s="330">
        <v>2</v>
      </c>
      <c r="R98" s="330">
        <v>3</v>
      </c>
      <c r="S98" s="330">
        <v>4</v>
      </c>
      <c r="T98" s="330">
        <v>2</v>
      </c>
      <c r="U98" s="330">
        <v>2</v>
      </c>
      <c r="V98" s="330">
        <v>3</v>
      </c>
      <c r="W98" s="330" t="s">
        <v>538</v>
      </c>
      <c r="X98" s="753"/>
      <c r="Y98" s="754"/>
      <c r="Z98" s="329"/>
    </row>
    <row r="99" spans="1:26" ht="13.5" thickBot="1" x14ac:dyDescent="0.25">
      <c r="A99" s="759" t="s">
        <v>500</v>
      </c>
      <c r="B99" s="761" t="s">
        <v>501</v>
      </c>
      <c r="C99" s="552" t="s">
        <v>409</v>
      </c>
      <c r="D99" s="553">
        <f t="shared" si="2"/>
        <v>0</v>
      </c>
      <c r="E99" s="552">
        <v>0</v>
      </c>
      <c r="F99" s="552">
        <v>0</v>
      </c>
      <c r="G99" s="552">
        <v>0</v>
      </c>
      <c r="H99" s="552">
        <v>0</v>
      </c>
      <c r="I99" s="552">
        <v>0</v>
      </c>
      <c r="J99" s="552">
        <v>0</v>
      </c>
      <c r="K99" s="552">
        <v>0</v>
      </c>
      <c r="L99" s="552">
        <v>0</v>
      </c>
      <c r="M99" s="552">
        <v>0</v>
      </c>
      <c r="N99" s="552">
        <v>0</v>
      </c>
      <c r="O99" s="552">
        <v>0</v>
      </c>
      <c r="P99" s="552">
        <v>0</v>
      </c>
      <c r="Q99" s="552">
        <v>0</v>
      </c>
      <c r="R99" s="552">
        <v>0</v>
      </c>
      <c r="S99" s="552">
        <v>0</v>
      </c>
      <c r="T99" s="552">
        <v>0</v>
      </c>
      <c r="U99" s="552">
        <v>0</v>
      </c>
      <c r="V99" s="552">
        <v>0</v>
      </c>
      <c r="W99" s="552" t="s">
        <v>536</v>
      </c>
      <c r="X99" s="745" t="s">
        <v>760</v>
      </c>
      <c r="Y99" s="747" t="s">
        <v>408</v>
      </c>
      <c r="Z99" s="329"/>
    </row>
    <row r="100" spans="1:26" ht="13.5" thickBot="1" x14ac:dyDescent="0.25">
      <c r="A100" s="763"/>
      <c r="B100" s="764"/>
      <c r="C100" s="331" t="s">
        <v>410</v>
      </c>
      <c r="D100" s="345">
        <f t="shared" si="2"/>
        <v>0</v>
      </c>
      <c r="E100" s="331">
        <v>0</v>
      </c>
      <c r="F100" s="331">
        <v>0</v>
      </c>
      <c r="G100" s="331">
        <v>0</v>
      </c>
      <c r="H100" s="331">
        <v>0</v>
      </c>
      <c r="I100" s="331">
        <v>0</v>
      </c>
      <c r="J100" s="331">
        <v>0</v>
      </c>
      <c r="K100" s="331">
        <v>0</v>
      </c>
      <c r="L100" s="331">
        <v>0</v>
      </c>
      <c r="M100" s="331">
        <v>0</v>
      </c>
      <c r="N100" s="331">
        <v>0</v>
      </c>
      <c r="O100" s="331">
        <v>0</v>
      </c>
      <c r="P100" s="331">
        <v>0</v>
      </c>
      <c r="Q100" s="331">
        <v>0</v>
      </c>
      <c r="R100" s="331">
        <v>0</v>
      </c>
      <c r="S100" s="331">
        <v>0</v>
      </c>
      <c r="T100" s="331">
        <v>0</v>
      </c>
      <c r="U100" s="331">
        <v>0</v>
      </c>
      <c r="V100" s="331">
        <v>0</v>
      </c>
      <c r="W100" s="331" t="s">
        <v>538</v>
      </c>
      <c r="X100" s="749"/>
      <c r="Y100" s="748"/>
      <c r="Z100" s="329"/>
    </row>
    <row r="101" spans="1:26" ht="17.25" customHeight="1" thickBot="1" x14ac:dyDescent="0.25">
      <c r="A101" s="757" t="s">
        <v>502</v>
      </c>
      <c r="B101" s="758" t="s">
        <v>503</v>
      </c>
      <c r="C101" s="330" t="s">
        <v>409</v>
      </c>
      <c r="D101" s="346">
        <f t="shared" si="2"/>
        <v>0</v>
      </c>
      <c r="E101" s="330">
        <v>0</v>
      </c>
      <c r="F101" s="330">
        <v>0</v>
      </c>
      <c r="G101" s="330">
        <v>0</v>
      </c>
      <c r="H101" s="330">
        <v>0</v>
      </c>
      <c r="I101" s="330">
        <v>0</v>
      </c>
      <c r="J101" s="330">
        <v>0</v>
      </c>
      <c r="K101" s="330">
        <v>0</v>
      </c>
      <c r="L101" s="330">
        <v>0</v>
      </c>
      <c r="M101" s="330">
        <v>0</v>
      </c>
      <c r="N101" s="330">
        <v>0</v>
      </c>
      <c r="O101" s="330">
        <v>0</v>
      </c>
      <c r="P101" s="330">
        <v>0</v>
      </c>
      <c r="Q101" s="330">
        <v>0</v>
      </c>
      <c r="R101" s="330">
        <v>0</v>
      </c>
      <c r="S101" s="330">
        <v>0</v>
      </c>
      <c r="T101" s="330">
        <v>0</v>
      </c>
      <c r="U101" s="330">
        <v>0</v>
      </c>
      <c r="V101" s="330">
        <v>0</v>
      </c>
      <c r="W101" s="330" t="s">
        <v>536</v>
      </c>
      <c r="X101" s="753" t="s">
        <v>761</v>
      </c>
      <c r="Y101" s="754" t="s">
        <v>408</v>
      </c>
      <c r="Z101" s="329"/>
    </row>
    <row r="102" spans="1:26" ht="13.5" thickBot="1" x14ac:dyDescent="0.25">
      <c r="A102" s="757"/>
      <c r="B102" s="758"/>
      <c r="C102" s="330" t="s">
        <v>410</v>
      </c>
      <c r="D102" s="346">
        <f t="shared" si="2"/>
        <v>0</v>
      </c>
      <c r="E102" s="330">
        <v>0</v>
      </c>
      <c r="F102" s="330">
        <v>0</v>
      </c>
      <c r="G102" s="330">
        <v>0</v>
      </c>
      <c r="H102" s="330">
        <v>0</v>
      </c>
      <c r="I102" s="330">
        <v>0</v>
      </c>
      <c r="J102" s="330">
        <v>0</v>
      </c>
      <c r="K102" s="330">
        <v>0</v>
      </c>
      <c r="L102" s="330">
        <v>0</v>
      </c>
      <c r="M102" s="330">
        <v>0</v>
      </c>
      <c r="N102" s="330">
        <v>0</v>
      </c>
      <c r="O102" s="330">
        <v>0</v>
      </c>
      <c r="P102" s="330">
        <v>0</v>
      </c>
      <c r="Q102" s="330">
        <v>0</v>
      </c>
      <c r="R102" s="330">
        <v>0</v>
      </c>
      <c r="S102" s="330">
        <v>0</v>
      </c>
      <c r="T102" s="330">
        <v>0</v>
      </c>
      <c r="U102" s="330">
        <v>0</v>
      </c>
      <c r="V102" s="330">
        <v>0</v>
      </c>
      <c r="W102" s="330" t="s">
        <v>538</v>
      </c>
      <c r="X102" s="753"/>
      <c r="Y102" s="754"/>
      <c r="Z102" s="329"/>
    </row>
    <row r="103" spans="1:26" ht="13.5" customHeight="1" thickBot="1" x14ac:dyDescent="0.25">
      <c r="A103" s="759" t="s">
        <v>504</v>
      </c>
      <c r="B103" s="761" t="s">
        <v>263</v>
      </c>
      <c r="C103" s="552" t="s">
        <v>409</v>
      </c>
      <c r="D103" s="553">
        <f t="shared" ref="D103:D124" si="3">SUM(E103:V103)</f>
        <v>9</v>
      </c>
      <c r="E103" s="552">
        <v>9</v>
      </c>
      <c r="F103" s="552">
        <v>0</v>
      </c>
      <c r="G103" s="552">
        <v>0</v>
      </c>
      <c r="H103" s="552">
        <v>0</v>
      </c>
      <c r="I103" s="552">
        <v>0</v>
      </c>
      <c r="J103" s="552">
        <v>0</v>
      </c>
      <c r="K103" s="552">
        <v>0</v>
      </c>
      <c r="L103" s="552">
        <v>0</v>
      </c>
      <c r="M103" s="552">
        <v>0</v>
      </c>
      <c r="N103" s="552">
        <v>0</v>
      </c>
      <c r="O103" s="552">
        <v>0</v>
      </c>
      <c r="P103" s="552">
        <v>0</v>
      </c>
      <c r="Q103" s="552">
        <v>0</v>
      </c>
      <c r="R103" s="552">
        <v>0</v>
      </c>
      <c r="S103" s="552">
        <v>0</v>
      </c>
      <c r="T103" s="552">
        <v>0</v>
      </c>
      <c r="U103" s="552">
        <v>0</v>
      </c>
      <c r="V103" s="552">
        <v>0</v>
      </c>
      <c r="W103" s="552" t="s">
        <v>536</v>
      </c>
      <c r="X103" s="745" t="s">
        <v>740</v>
      </c>
      <c r="Y103" s="747" t="s">
        <v>408</v>
      </c>
      <c r="Z103" s="329"/>
    </row>
    <row r="104" spans="1:26" ht="13.5" thickBot="1" x14ac:dyDescent="0.25">
      <c r="A104" s="763"/>
      <c r="B104" s="764"/>
      <c r="C104" s="331" t="s">
        <v>410</v>
      </c>
      <c r="D104" s="345">
        <f t="shared" si="3"/>
        <v>8</v>
      </c>
      <c r="E104" s="331">
        <v>8</v>
      </c>
      <c r="F104" s="331">
        <v>0</v>
      </c>
      <c r="G104" s="331">
        <v>0</v>
      </c>
      <c r="H104" s="331">
        <v>0</v>
      </c>
      <c r="I104" s="331">
        <v>0</v>
      </c>
      <c r="J104" s="331">
        <v>0</v>
      </c>
      <c r="K104" s="331">
        <v>0</v>
      </c>
      <c r="L104" s="331">
        <v>0</v>
      </c>
      <c r="M104" s="331">
        <v>0</v>
      </c>
      <c r="N104" s="331">
        <v>0</v>
      </c>
      <c r="O104" s="331">
        <v>0</v>
      </c>
      <c r="P104" s="331">
        <v>0</v>
      </c>
      <c r="Q104" s="331">
        <v>0</v>
      </c>
      <c r="R104" s="331">
        <v>0</v>
      </c>
      <c r="S104" s="331">
        <v>0</v>
      </c>
      <c r="T104" s="331">
        <v>0</v>
      </c>
      <c r="U104" s="331">
        <v>0</v>
      </c>
      <c r="V104" s="331">
        <v>0</v>
      </c>
      <c r="W104" s="331" t="s">
        <v>538</v>
      </c>
      <c r="X104" s="749"/>
      <c r="Y104" s="748"/>
      <c r="Z104" s="329"/>
    </row>
    <row r="105" spans="1:26" ht="21" customHeight="1" thickBot="1" x14ac:dyDescent="0.25">
      <c r="A105" s="757" t="s">
        <v>505</v>
      </c>
      <c r="B105" s="758" t="s">
        <v>506</v>
      </c>
      <c r="C105" s="330" t="s">
        <v>409</v>
      </c>
      <c r="D105" s="346">
        <f t="shared" si="3"/>
        <v>16</v>
      </c>
      <c r="E105" s="330">
        <v>14</v>
      </c>
      <c r="F105" s="330">
        <v>0</v>
      </c>
      <c r="G105" s="330">
        <v>1</v>
      </c>
      <c r="H105" s="330">
        <v>0</v>
      </c>
      <c r="I105" s="330">
        <v>0</v>
      </c>
      <c r="J105" s="330">
        <v>0</v>
      </c>
      <c r="K105" s="330">
        <v>1</v>
      </c>
      <c r="L105" s="330">
        <v>0</v>
      </c>
      <c r="M105" s="330">
        <v>0</v>
      </c>
      <c r="N105" s="330">
        <v>0</v>
      </c>
      <c r="O105" s="330">
        <v>0</v>
      </c>
      <c r="P105" s="330">
        <v>0</v>
      </c>
      <c r="Q105" s="330">
        <v>0</v>
      </c>
      <c r="R105" s="330">
        <v>0</v>
      </c>
      <c r="S105" s="330">
        <v>0</v>
      </c>
      <c r="T105" s="330">
        <v>0</v>
      </c>
      <c r="U105" s="330">
        <v>0</v>
      </c>
      <c r="V105" s="330">
        <v>0</v>
      </c>
      <c r="W105" s="330" t="s">
        <v>536</v>
      </c>
      <c r="X105" s="753" t="s">
        <v>739</v>
      </c>
      <c r="Y105" s="754" t="s">
        <v>408</v>
      </c>
      <c r="Z105" s="329"/>
    </row>
    <row r="106" spans="1:26" ht="21" customHeight="1" thickBot="1" x14ac:dyDescent="0.25">
      <c r="A106" s="757"/>
      <c r="B106" s="758"/>
      <c r="C106" s="330" t="s">
        <v>410</v>
      </c>
      <c r="D106" s="346">
        <f t="shared" si="3"/>
        <v>10</v>
      </c>
      <c r="E106" s="330">
        <v>9</v>
      </c>
      <c r="F106" s="330">
        <v>1</v>
      </c>
      <c r="G106" s="330">
        <v>0</v>
      </c>
      <c r="H106" s="330">
        <v>0</v>
      </c>
      <c r="I106" s="330">
        <v>0</v>
      </c>
      <c r="J106" s="330">
        <v>0</v>
      </c>
      <c r="K106" s="330">
        <v>0</v>
      </c>
      <c r="L106" s="330">
        <v>0</v>
      </c>
      <c r="M106" s="330">
        <v>0</v>
      </c>
      <c r="N106" s="330">
        <v>0</v>
      </c>
      <c r="O106" s="330">
        <v>0</v>
      </c>
      <c r="P106" s="330">
        <v>0</v>
      </c>
      <c r="Q106" s="330">
        <v>0</v>
      </c>
      <c r="R106" s="330">
        <v>0</v>
      </c>
      <c r="S106" s="330">
        <v>0</v>
      </c>
      <c r="T106" s="330">
        <v>0</v>
      </c>
      <c r="U106" s="330">
        <v>0</v>
      </c>
      <c r="V106" s="330">
        <v>0</v>
      </c>
      <c r="W106" s="330" t="s">
        <v>538</v>
      </c>
      <c r="X106" s="753"/>
      <c r="Y106" s="754"/>
      <c r="Z106" s="329"/>
    </row>
    <row r="107" spans="1:26" ht="21" customHeight="1" thickBot="1" x14ac:dyDescent="0.25">
      <c r="A107" s="759" t="s">
        <v>507</v>
      </c>
      <c r="B107" s="761" t="s">
        <v>508</v>
      </c>
      <c r="C107" s="552" t="s">
        <v>409</v>
      </c>
      <c r="D107" s="553">
        <f t="shared" si="3"/>
        <v>104</v>
      </c>
      <c r="E107" s="552">
        <v>3</v>
      </c>
      <c r="F107" s="552">
        <v>0</v>
      </c>
      <c r="G107" s="552">
        <v>1</v>
      </c>
      <c r="H107" s="552">
        <v>1</v>
      </c>
      <c r="I107" s="552">
        <v>2</v>
      </c>
      <c r="J107" s="552">
        <v>2</v>
      </c>
      <c r="K107" s="552">
        <v>3</v>
      </c>
      <c r="L107" s="552">
        <v>3</v>
      </c>
      <c r="M107" s="552">
        <v>7</v>
      </c>
      <c r="N107" s="552">
        <v>14</v>
      </c>
      <c r="O107" s="552">
        <v>12</v>
      </c>
      <c r="P107" s="552">
        <v>5</v>
      </c>
      <c r="Q107" s="552">
        <v>4</v>
      </c>
      <c r="R107" s="552">
        <v>8</v>
      </c>
      <c r="S107" s="552">
        <v>12</v>
      </c>
      <c r="T107" s="552">
        <v>8</v>
      </c>
      <c r="U107" s="552">
        <v>7</v>
      </c>
      <c r="V107" s="552">
        <v>12</v>
      </c>
      <c r="W107" s="552" t="s">
        <v>536</v>
      </c>
      <c r="X107" s="745" t="s">
        <v>741</v>
      </c>
      <c r="Y107" s="747" t="s">
        <v>408</v>
      </c>
      <c r="Z107" s="329"/>
    </row>
    <row r="108" spans="1:26" ht="21" customHeight="1" thickBot="1" x14ac:dyDescent="0.25">
      <c r="A108" s="763"/>
      <c r="B108" s="764"/>
      <c r="C108" s="331" t="s">
        <v>410</v>
      </c>
      <c r="D108" s="345">
        <f t="shared" si="3"/>
        <v>60</v>
      </c>
      <c r="E108" s="331">
        <v>4</v>
      </c>
      <c r="F108" s="331">
        <v>0</v>
      </c>
      <c r="G108" s="331">
        <v>1</v>
      </c>
      <c r="H108" s="331">
        <v>0</v>
      </c>
      <c r="I108" s="331">
        <v>1</v>
      </c>
      <c r="J108" s="331">
        <v>0</v>
      </c>
      <c r="K108" s="331">
        <v>0</v>
      </c>
      <c r="L108" s="331">
        <v>1</v>
      </c>
      <c r="M108" s="331">
        <v>6</v>
      </c>
      <c r="N108" s="331">
        <v>4</v>
      </c>
      <c r="O108" s="331">
        <v>1</v>
      </c>
      <c r="P108" s="331">
        <v>3</v>
      </c>
      <c r="Q108" s="331">
        <v>4</v>
      </c>
      <c r="R108" s="331">
        <v>7</v>
      </c>
      <c r="S108" s="331">
        <v>9</v>
      </c>
      <c r="T108" s="331">
        <v>14</v>
      </c>
      <c r="U108" s="331">
        <v>1</v>
      </c>
      <c r="V108" s="331">
        <v>4</v>
      </c>
      <c r="W108" s="331" t="s">
        <v>538</v>
      </c>
      <c r="X108" s="749"/>
      <c r="Y108" s="748"/>
      <c r="Z108" s="329"/>
    </row>
    <row r="109" spans="1:26" ht="17.25" customHeight="1" thickBot="1" x14ac:dyDescent="0.25">
      <c r="A109" s="757" t="s">
        <v>509</v>
      </c>
      <c r="B109" s="758" t="s">
        <v>510</v>
      </c>
      <c r="C109" s="330" t="s">
        <v>409</v>
      </c>
      <c r="D109" s="346">
        <f t="shared" si="3"/>
        <v>54</v>
      </c>
      <c r="E109" s="330">
        <v>2</v>
      </c>
      <c r="F109" s="330">
        <v>0</v>
      </c>
      <c r="G109" s="330">
        <v>0</v>
      </c>
      <c r="H109" s="330">
        <v>21</v>
      </c>
      <c r="I109" s="330">
        <v>16</v>
      </c>
      <c r="J109" s="330">
        <v>4</v>
      </c>
      <c r="K109" s="330">
        <v>1</v>
      </c>
      <c r="L109" s="330">
        <v>2</v>
      </c>
      <c r="M109" s="330">
        <v>4</v>
      </c>
      <c r="N109" s="330">
        <v>1</v>
      </c>
      <c r="O109" s="330">
        <v>1</v>
      </c>
      <c r="P109" s="330">
        <v>0</v>
      </c>
      <c r="Q109" s="330">
        <v>2</v>
      </c>
      <c r="R109" s="330">
        <v>0</v>
      </c>
      <c r="S109" s="330">
        <v>0</v>
      </c>
      <c r="T109" s="330">
        <v>0</v>
      </c>
      <c r="U109" s="330">
        <v>0</v>
      </c>
      <c r="V109" s="330">
        <v>0</v>
      </c>
      <c r="W109" s="330" t="s">
        <v>536</v>
      </c>
      <c r="X109" s="753" t="s">
        <v>589</v>
      </c>
      <c r="Y109" s="754" t="s">
        <v>408</v>
      </c>
      <c r="Z109" s="329"/>
    </row>
    <row r="110" spans="1:26" ht="13.5" thickBot="1" x14ac:dyDescent="0.25">
      <c r="A110" s="757"/>
      <c r="B110" s="758"/>
      <c r="C110" s="330" t="s">
        <v>410</v>
      </c>
      <c r="D110" s="346">
        <f t="shared" si="3"/>
        <v>8</v>
      </c>
      <c r="E110" s="330">
        <v>1</v>
      </c>
      <c r="F110" s="330">
        <v>0</v>
      </c>
      <c r="G110" s="330">
        <v>0</v>
      </c>
      <c r="H110" s="330">
        <v>0</v>
      </c>
      <c r="I110" s="330">
        <v>1</v>
      </c>
      <c r="J110" s="330">
        <v>1</v>
      </c>
      <c r="K110" s="330">
        <v>1</v>
      </c>
      <c r="L110" s="330">
        <v>0</v>
      </c>
      <c r="M110" s="330">
        <v>3</v>
      </c>
      <c r="N110" s="330">
        <v>0</v>
      </c>
      <c r="O110" s="330">
        <v>0</v>
      </c>
      <c r="P110" s="330">
        <v>1</v>
      </c>
      <c r="Q110" s="330">
        <v>0</v>
      </c>
      <c r="R110" s="330">
        <v>0</v>
      </c>
      <c r="S110" s="330">
        <v>0</v>
      </c>
      <c r="T110" s="330">
        <v>0</v>
      </c>
      <c r="U110" s="330">
        <v>0</v>
      </c>
      <c r="V110" s="330">
        <v>0</v>
      </c>
      <c r="W110" s="330" t="s">
        <v>538</v>
      </c>
      <c r="X110" s="753"/>
      <c r="Y110" s="754"/>
      <c r="Z110" s="329"/>
    </row>
    <row r="111" spans="1:26" ht="13.5" thickBot="1" x14ac:dyDescent="0.25">
      <c r="A111" s="759" t="s">
        <v>511</v>
      </c>
      <c r="B111" s="761" t="s">
        <v>512</v>
      </c>
      <c r="C111" s="552" t="s">
        <v>409</v>
      </c>
      <c r="D111" s="553">
        <f t="shared" si="3"/>
        <v>1</v>
      </c>
      <c r="E111" s="552">
        <v>0</v>
      </c>
      <c r="F111" s="552">
        <v>0</v>
      </c>
      <c r="G111" s="552">
        <v>0</v>
      </c>
      <c r="H111" s="552">
        <v>0</v>
      </c>
      <c r="I111" s="552">
        <v>0</v>
      </c>
      <c r="J111" s="552">
        <v>1</v>
      </c>
      <c r="K111" s="552">
        <v>0</v>
      </c>
      <c r="L111" s="552">
        <v>0</v>
      </c>
      <c r="M111" s="552">
        <v>0</v>
      </c>
      <c r="N111" s="552">
        <v>0</v>
      </c>
      <c r="O111" s="552">
        <v>0</v>
      </c>
      <c r="P111" s="552">
        <v>0</v>
      </c>
      <c r="Q111" s="552">
        <v>0</v>
      </c>
      <c r="R111" s="552">
        <v>0</v>
      </c>
      <c r="S111" s="552">
        <v>0</v>
      </c>
      <c r="T111" s="552">
        <v>0</v>
      </c>
      <c r="U111" s="552">
        <v>0</v>
      </c>
      <c r="V111" s="552">
        <v>0</v>
      </c>
      <c r="W111" s="552" t="s">
        <v>536</v>
      </c>
      <c r="X111" s="745" t="s">
        <v>742</v>
      </c>
      <c r="Y111" s="747" t="s">
        <v>408</v>
      </c>
      <c r="Z111" s="329"/>
    </row>
    <row r="112" spans="1:26" ht="13.5" thickBot="1" x14ac:dyDescent="0.25">
      <c r="A112" s="763"/>
      <c r="B112" s="764"/>
      <c r="C112" s="331" t="s">
        <v>410</v>
      </c>
      <c r="D112" s="345">
        <f t="shared" si="3"/>
        <v>0</v>
      </c>
      <c r="E112" s="331">
        <v>0</v>
      </c>
      <c r="F112" s="331">
        <v>0</v>
      </c>
      <c r="G112" s="331">
        <v>0</v>
      </c>
      <c r="H112" s="331">
        <v>0</v>
      </c>
      <c r="I112" s="331">
        <v>0</v>
      </c>
      <c r="J112" s="331">
        <v>0</v>
      </c>
      <c r="K112" s="331">
        <v>0</v>
      </c>
      <c r="L112" s="331">
        <v>0</v>
      </c>
      <c r="M112" s="331">
        <v>0</v>
      </c>
      <c r="N112" s="331">
        <v>0</v>
      </c>
      <c r="O112" s="331">
        <v>0</v>
      </c>
      <c r="P112" s="331">
        <v>0</v>
      </c>
      <c r="Q112" s="331">
        <v>0</v>
      </c>
      <c r="R112" s="331">
        <v>0</v>
      </c>
      <c r="S112" s="331">
        <v>0</v>
      </c>
      <c r="T112" s="331">
        <v>0</v>
      </c>
      <c r="U112" s="331">
        <v>0</v>
      </c>
      <c r="V112" s="331">
        <v>0</v>
      </c>
      <c r="W112" s="331" t="s">
        <v>538</v>
      </c>
      <c r="X112" s="749"/>
      <c r="Y112" s="748"/>
      <c r="Z112" s="329"/>
    </row>
    <row r="113" spans="1:27" ht="17.25" customHeight="1" thickBot="1" x14ac:dyDescent="0.25">
      <c r="A113" s="757" t="s">
        <v>513</v>
      </c>
      <c r="B113" s="758" t="s">
        <v>514</v>
      </c>
      <c r="C113" s="330" t="s">
        <v>409</v>
      </c>
      <c r="D113" s="346">
        <f t="shared" si="3"/>
        <v>2</v>
      </c>
      <c r="E113" s="330">
        <v>0</v>
      </c>
      <c r="F113" s="330">
        <v>1</v>
      </c>
      <c r="G113" s="330">
        <v>0</v>
      </c>
      <c r="H113" s="330">
        <v>0</v>
      </c>
      <c r="I113" s="330">
        <v>1</v>
      </c>
      <c r="J113" s="330">
        <v>0</v>
      </c>
      <c r="K113" s="330">
        <v>0</v>
      </c>
      <c r="L113" s="330">
        <v>0</v>
      </c>
      <c r="M113" s="330">
        <v>0</v>
      </c>
      <c r="N113" s="330">
        <v>0</v>
      </c>
      <c r="O113" s="330">
        <v>0</v>
      </c>
      <c r="P113" s="330">
        <v>0</v>
      </c>
      <c r="Q113" s="330">
        <v>0</v>
      </c>
      <c r="R113" s="330">
        <v>0</v>
      </c>
      <c r="S113" s="330">
        <v>0</v>
      </c>
      <c r="T113" s="330">
        <v>0</v>
      </c>
      <c r="U113" s="330">
        <v>0</v>
      </c>
      <c r="V113" s="330">
        <v>0</v>
      </c>
      <c r="W113" s="330" t="s">
        <v>536</v>
      </c>
      <c r="X113" s="753" t="s">
        <v>743</v>
      </c>
      <c r="Y113" s="754" t="s">
        <v>408</v>
      </c>
      <c r="Z113" s="329"/>
    </row>
    <row r="114" spans="1:27" ht="13.5" thickBot="1" x14ac:dyDescent="0.25">
      <c r="A114" s="757"/>
      <c r="B114" s="758"/>
      <c r="C114" s="330" t="s">
        <v>410</v>
      </c>
      <c r="D114" s="346">
        <f t="shared" si="3"/>
        <v>0</v>
      </c>
      <c r="E114" s="330">
        <v>0</v>
      </c>
      <c r="F114" s="330">
        <v>0</v>
      </c>
      <c r="G114" s="330">
        <v>0</v>
      </c>
      <c r="H114" s="330">
        <v>0</v>
      </c>
      <c r="I114" s="330">
        <v>0</v>
      </c>
      <c r="J114" s="330">
        <v>0</v>
      </c>
      <c r="K114" s="330">
        <v>0</v>
      </c>
      <c r="L114" s="330">
        <v>0</v>
      </c>
      <c r="M114" s="330">
        <v>0</v>
      </c>
      <c r="N114" s="330">
        <v>0</v>
      </c>
      <c r="O114" s="330">
        <v>0</v>
      </c>
      <c r="P114" s="330">
        <v>0</v>
      </c>
      <c r="Q114" s="330">
        <v>0</v>
      </c>
      <c r="R114" s="330">
        <v>0</v>
      </c>
      <c r="S114" s="330">
        <v>0</v>
      </c>
      <c r="T114" s="330">
        <v>0</v>
      </c>
      <c r="U114" s="330">
        <v>0</v>
      </c>
      <c r="V114" s="330">
        <v>0</v>
      </c>
      <c r="W114" s="330" t="s">
        <v>538</v>
      </c>
      <c r="X114" s="753"/>
      <c r="Y114" s="754"/>
      <c r="Z114" s="329"/>
    </row>
    <row r="115" spans="1:27" ht="13.5" thickBot="1" x14ac:dyDescent="0.25">
      <c r="A115" s="759" t="s">
        <v>515</v>
      </c>
      <c r="B115" s="761" t="s">
        <v>516</v>
      </c>
      <c r="C115" s="552" t="s">
        <v>409</v>
      </c>
      <c r="D115" s="553">
        <f t="shared" si="3"/>
        <v>1</v>
      </c>
      <c r="E115" s="552">
        <v>0</v>
      </c>
      <c r="F115" s="552">
        <v>0</v>
      </c>
      <c r="G115" s="552">
        <v>0</v>
      </c>
      <c r="H115" s="552">
        <v>0</v>
      </c>
      <c r="I115" s="552">
        <v>0</v>
      </c>
      <c r="J115" s="552">
        <v>0</v>
      </c>
      <c r="K115" s="552">
        <v>0</v>
      </c>
      <c r="L115" s="552">
        <v>0</v>
      </c>
      <c r="M115" s="552">
        <v>0</v>
      </c>
      <c r="N115" s="552">
        <v>0</v>
      </c>
      <c r="O115" s="552">
        <v>1</v>
      </c>
      <c r="P115" s="552">
        <v>0</v>
      </c>
      <c r="Q115" s="552">
        <v>0</v>
      </c>
      <c r="R115" s="552">
        <v>0</v>
      </c>
      <c r="S115" s="552">
        <v>0</v>
      </c>
      <c r="T115" s="552">
        <v>0</v>
      </c>
      <c r="U115" s="552">
        <v>0</v>
      </c>
      <c r="V115" s="552">
        <v>0</v>
      </c>
      <c r="W115" s="552" t="s">
        <v>536</v>
      </c>
      <c r="X115" s="745" t="s">
        <v>744</v>
      </c>
      <c r="Y115" s="747" t="s">
        <v>408</v>
      </c>
      <c r="Z115" s="329"/>
    </row>
    <row r="116" spans="1:27" ht="13.5" thickBot="1" x14ac:dyDescent="0.25">
      <c r="A116" s="763"/>
      <c r="B116" s="764"/>
      <c r="C116" s="331" t="s">
        <v>410</v>
      </c>
      <c r="D116" s="345">
        <f t="shared" si="3"/>
        <v>0</v>
      </c>
      <c r="E116" s="331">
        <v>0</v>
      </c>
      <c r="F116" s="331">
        <v>0</v>
      </c>
      <c r="G116" s="331">
        <v>0</v>
      </c>
      <c r="H116" s="331">
        <v>0</v>
      </c>
      <c r="I116" s="331">
        <v>0</v>
      </c>
      <c r="J116" s="331">
        <v>0</v>
      </c>
      <c r="K116" s="331">
        <v>0</v>
      </c>
      <c r="L116" s="331">
        <v>0</v>
      </c>
      <c r="M116" s="331">
        <v>0</v>
      </c>
      <c r="N116" s="331">
        <v>0</v>
      </c>
      <c r="O116" s="331">
        <v>0</v>
      </c>
      <c r="P116" s="331">
        <v>0</v>
      </c>
      <c r="Q116" s="331">
        <v>0</v>
      </c>
      <c r="R116" s="331">
        <v>0</v>
      </c>
      <c r="S116" s="331">
        <v>0</v>
      </c>
      <c r="T116" s="331">
        <v>0</v>
      </c>
      <c r="U116" s="331">
        <v>0</v>
      </c>
      <c r="V116" s="331">
        <v>0</v>
      </c>
      <c r="W116" s="331" t="s">
        <v>538</v>
      </c>
      <c r="X116" s="749"/>
      <c r="Y116" s="748"/>
      <c r="Z116" s="329"/>
    </row>
    <row r="117" spans="1:27" ht="17.25" customHeight="1" thickBot="1" x14ac:dyDescent="0.25">
      <c r="A117" s="757" t="s">
        <v>517</v>
      </c>
      <c r="B117" s="758" t="s">
        <v>518</v>
      </c>
      <c r="C117" s="330" t="s">
        <v>409</v>
      </c>
      <c r="D117" s="346">
        <f t="shared" si="3"/>
        <v>0</v>
      </c>
      <c r="E117" s="330">
        <f t="shared" ref="E117:P120" si="4">SUM(F117:Z117)</f>
        <v>0</v>
      </c>
      <c r="F117" s="330">
        <f t="shared" si="4"/>
        <v>0</v>
      </c>
      <c r="G117" s="330">
        <f t="shared" si="4"/>
        <v>0</v>
      </c>
      <c r="H117" s="330">
        <f t="shared" si="4"/>
        <v>0</v>
      </c>
      <c r="I117" s="330">
        <f t="shared" si="4"/>
        <v>0</v>
      </c>
      <c r="J117" s="330">
        <f t="shared" si="4"/>
        <v>0</v>
      </c>
      <c r="K117" s="330">
        <f t="shared" si="4"/>
        <v>0</v>
      </c>
      <c r="L117" s="330">
        <f t="shared" si="4"/>
        <v>0</v>
      </c>
      <c r="M117" s="330">
        <f t="shared" si="4"/>
        <v>0</v>
      </c>
      <c r="N117" s="330">
        <f t="shared" si="4"/>
        <v>0</v>
      </c>
      <c r="O117" s="330">
        <f t="shared" si="4"/>
        <v>0</v>
      </c>
      <c r="P117" s="330">
        <f t="shared" si="4"/>
        <v>0</v>
      </c>
      <c r="Q117" s="330">
        <v>0</v>
      </c>
      <c r="R117" s="330">
        <v>0</v>
      </c>
      <c r="S117" s="330">
        <v>0</v>
      </c>
      <c r="T117" s="330">
        <v>0</v>
      </c>
      <c r="U117" s="330">
        <v>0</v>
      </c>
      <c r="V117" s="330">
        <v>0</v>
      </c>
      <c r="W117" s="330" t="s">
        <v>536</v>
      </c>
      <c r="X117" s="753" t="s">
        <v>745</v>
      </c>
      <c r="Y117" s="754" t="s">
        <v>408</v>
      </c>
      <c r="Z117" s="329"/>
    </row>
    <row r="118" spans="1:27" ht="13.5" thickBot="1" x14ac:dyDescent="0.25">
      <c r="A118" s="757"/>
      <c r="B118" s="758"/>
      <c r="C118" s="330" t="s">
        <v>410</v>
      </c>
      <c r="D118" s="346">
        <f t="shared" si="3"/>
        <v>0</v>
      </c>
      <c r="E118" s="330">
        <f t="shared" si="4"/>
        <v>0</v>
      </c>
      <c r="F118" s="330">
        <f t="shared" si="4"/>
        <v>0</v>
      </c>
      <c r="G118" s="330">
        <f t="shared" si="4"/>
        <v>0</v>
      </c>
      <c r="H118" s="330">
        <f t="shared" si="4"/>
        <v>0</v>
      </c>
      <c r="I118" s="330">
        <f t="shared" si="4"/>
        <v>0</v>
      </c>
      <c r="J118" s="330">
        <f t="shared" si="4"/>
        <v>0</v>
      </c>
      <c r="K118" s="330">
        <f t="shared" si="4"/>
        <v>0</v>
      </c>
      <c r="L118" s="330">
        <f t="shared" si="4"/>
        <v>0</v>
      </c>
      <c r="M118" s="330">
        <f t="shared" si="4"/>
        <v>0</v>
      </c>
      <c r="N118" s="330">
        <f t="shared" si="4"/>
        <v>0</v>
      </c>
      <c r="O118" s="330">
        <f t="shared" si="4"/>
        <v>0</v>
      </c>
      <c r="P118" s="330">
        <f t="shared" si="4"/>
        <v>0</v>
      </c>
      <c r="Q118" s="330">
        <v>0</v>
      </c>
      <c r="R118" s="330">
        <v>0</v>
      </c>
      <c r="S118" s="330">
        <v>0</v>
      </c>
      <c r="T118" s="330">
        <v>0</v>
      </c>
      <c r="U118" s="330">
        <v>0</v>
      </c>
      <c r="V118" s="330">
        <v>0</v>
      </c>
      <c r="W118" s="330" t="s">
        <v>538</v>
      </c>
      <c r="X118" s="753"/>
      <c r="Y118" s="754"/>
      <c r="Z118" s="329"/>
    </row>
    <row r="119" spans="1:27" ht="13.5" thickBot="1" x14ac:dyDescent="0.25">
      <c r="A119" s="759" t="s">
        <v>519</v>
      </c>
      <c r="B119" s="761" t="s">
        <v>520</v>
      </c>
      <c r="C119" s="552" t="s">
        <v>409</v>
      </c>
      <c r="D119" s="553">
        <f t="shared" si="3"/>
        <v>0</v>
      </c>
      <c r="E119" s="552">
        <f t="shared" si="4"/>
        <v>0</v>
      </c>
      <c r="F119" s="552">
        <f t="shared" si="4"/>
        <v>0</v>
      </c>
      <c r="G119" s="552">
        <f t="shared" si="4"/>
        <v>0</v>
      </c>
      <c r="H119" s="552">
        <f t="shared" si="4"/>
        <v>0</v>
      </c>
      <c r="I119" s="552">
        <f t="shared" si="4"/>
        <v>0</v>
      </c>
      <c r="J119" s="552">
        <f t="shared" si="4"/>
        <v>0</v>
      </c>
      <c r="K119" s="552">
        <f t="shared" si="4"/>
        <v>0</v>
      </c>
      <c r="L119" s="552">
        <f t="shared" si="4"/>
        <v>0</v>
      </c>
      <c r="M119" s="552">
        <f t="shared" si="4"/>
        <v>0</v>
      </c>
      <c r="N119" s="552">
        <f t="shared" si="4"/>
        <v>0</v>
      </c>
      <c r="O119" s="552">
        <f t="shared" si="4"/>
        <v>0</v>
      </c>
      <c r="P119" s="552">
        <f t="shared" si="4"/>
        <v>0</v>
      </c>
      <c r="Q119" s="552">
        <v>0</v>
      </c>
      <c r="R119" s="552">
        <v>0</v>
      </c>
      <c r="S119" s="552">
        <v>0</v>
      </c>
      <c r="T119" s="552">
        <v>0</v>
      </c>
      <c r="U119" s="552">
        <v>0</v>
      </c>
      <c r="V119" s="552">
        <v>0</v>
      </c>
      <c r="W119" s="552" t="s">
        <v>536</v>
      </c>
      <c r="X119" s="745" t="s">
        <v>746</v>
      </c>
      <c r="Y119" s="747" t="s">
        <v>408</v>
      </c>
      <c r="Z119" s="329"/>
    </row>
    <row r="120" spans="1:27" ht="13.5" thickBot="1" x14ac:dyDescent="0.25">
      <c r="A120" s="763"/>
      <c r="B120" s="764"/>
      <c r="C120" s="331" t="s">
        <v>410</v>
      </c>
      <c r="D120" s="345">
        <f t="shared" si="3"/>
        <v>0</v>
      </c>
      <c r="E120" s="331">
        <f t="shared" si="4"/>
        <v>0</v>
      </c>
      <c r="F120" s="331">
        <f t="shared" si="4"/>
        <v>0</v>
      </c>
      <c r="G120" s="331">
        <f t="shared" si="4"/>
        <v>0</v>
      </c>
      <c r="H120" s="331">
        <f t="shared" si="4"/>
        <v>0</v>
      </c>
      <c r="I120" s="331">
        <f t="shared" si="4"/>
        <v>0</v>
      </c>
      <c r="J120" s="331">
        <f t="shared" si="4"/>
        <v>0</v>
      </c>
      <c r="K120" s="331">
        <f t="shared" si="4"/>
        <v>0</v>
      </c>
      <c r="L120" s="331">
        <f t="shared" si="4"/>
        <v>0</v>
      </c>
      <c r="M120" s="331">
        <f t="shared" si="4"/>
        <v>0</v>
      </c>
      <c r="N120" s="331">
        <f t="shared" si="4"/>
        <v>0</v>
      </c>
      <c r="O120" s="331">
        <f t="shared" si="4"/>
        <v>0</v>
      </c>
      <c r="P120" s="331">
        <f t="shared" si="4"/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 t="s">
        <v>538</v>
      </c>
      <c r="X120" s="749"/>
      <c r="Y120" s="748"/>
      <c r="Z120" s="329"/>
    </row>
    <row r="121" spans="1:27" ht="17.25" customHeight="1" thickBot="1" x14ac:dyDescent="0.25">
      <c r="A121" s="757" t="s">
        <v>521</v>
      </c>
      <c r="B121" s="758" t="s">
        <v>522</v>
      </c>
      <c r="C121" s="330" t="s">
        <v>409</v>
      </c>
      <c r="D121" s="346">
        <f t="shared" si="3"/>
        <v>1</v>
      </c>
      <c r="E121" s="330">
        <v>0</v>
      </c>
      <c r="F121" s="330">
        <v>0</v>
      </c>
      <c r="G121" s="330">
        <v>0</v>
      </c>
      <c r="H121" s="330">
        <v>0</v>
      </c>
      <c r="I121" s="330">
        <v>0</v>
      </c>
      <c r="J121" s="330">
        <v>0</v>
      </c>
      <c r="K121" s="330">
        <v>0</v>
      </c>
      <c r="L121" s="330">
        <v>0</v>
      </c>
      <c r="M121" s="330">
        <v>0</v>
      </c>
      <c r="N121" s="330">
        <v>0</v>
      </c>
      <c r="O121" s="330">
        <v>1</v>
      </c>
      <c r="P121" s="330">
        <v>0</v>
      </c>
      <c r="Q121" s="330">
        <v>0</v>
      </c>
      <c r="R121" s="330">
        <v>0</v>
      </c>
      <c r="S121" s="330">
        <v>0</v>
      </c>
      <c r="T121" s="330">
        <v>0</v>
      </c>
      <c r="U121" s="330">
        <v>0</v>
      </c>
      <c r="V121" s="330">
        <v>0</v>
      </c>
      <c r="W121" s="330" t="s">
        <v>536</v>
      </c>
      <c r="X121" s="753" t="s">
        <v>747</v>
      </c>
      <c r="Y121" s="754" t="s">
        <v>408</v>
      </c>
      <c r="Z121" s="329"/>
    </row>
    <row r="122" spans="1:27" ht="13.5" thickBot="1" x14ac:dyDescent="0.25">
      <c r="A122" s="757"/>
      <c r="B122" s="758"/>
      <c r="C122" s="330" t="s">
        <v>410</v>
      </c>
      <c r="D122" s="346">
        <f t="shared" si="3"/>
        <v>1</v>
      </c>
      <c r="E122" s="330">
        <v>0</v>
      </c>
      <c r="F122" s="330">
        <v>0</v>
      </c>
      <c r="G122" s="330">
        <v>0</v>
      </c>
      <c r="H122" s="330">
        <v>0</v>
      </c>
      <c r="I122" s="330">
        <v>0</v>
      </c>
      <c r="J122" s="330">
        <v>0</v>
      </c>
      <c r="K122" s="330">
        <v>0</v>
      </c>
      <c r="L122" s="330">
        <v>0</v>
      </c>
      <c r="M122" s="330">
        <v>0</v>
      </c>
      <c r="N122" s="330">
        <v>0</v>
      </c>
      <c r="O122" s="330">
        <v>0</v>
      </c>
      <c r="P122" s="330">
        <v>0</v>
      </c>
      <c r="Q122" s="330">
        <v>0</v>
      </c>
      <c r="R122" s="330">
        <v>0</v>
      </c>
      <c r="S122" s="330">
        <v>0</v>
      </c>
      <c r="T122" s="330">
        <v>0</v>
      </c>
      <c r="U122" s="330">
        <v>1</v>
      </c>
      <c r="V122" s="330">
        <v>0</v>
      </c>
      <c r="W122" s="330" t="s">
        <v>538</v>
      </c>
      <c r="X122" s="753"/>
      <c r="Y122" s="754"/>
      <c r="Z122" s="329"/>
    </row>
    <row r="123" spans="1:27" ht="13.5" thickBot="1" x14ac:dyDescent="0.25">
      <c r="A123" s="759" t="s">
        <v>523</v>
      </c>
      <c r="B123" s="761" t="s">
        <v>524</v>
      </c>
      <c r="C123" s="552" t="s">
        <v>409</v>
      </c>
      <c r="D123" s="553">
        <f t="shared" si="3"/>
        <v>1</v>
      </c>
      <c r="E123" s="552">
        <v>0</v>
      </c>
      <c r="F123" s="552">
        <v>0</v>
      </c>
      <c r="G123" s="552">
        <v>0</v>
      </c>
      <c r="H123" s="552">
        <v>0</v>
      </c>
      <c r="I123" s="552">
        <v>0</v>
      </c>
      <c r="J123" s="552">
        <v>0</v>
      </c>
      <c r="K123" s="552">
        <v>0</v>
      </c>
      <c r="L123" s="552">
        <v>1</v>
      </c>
      <c r="M123" s="552">
        <v>0</v>
      </c>
      <c r="N123" s="552">
        <v>0</v>
      </c>
      <c r="O123" s="552">
        <v>0</v>
      </c>
      <c r="P123" s="552">
        <v>0</v>
      </c>
      <c r="Q123" s="552">
        <v>0</v>
      </c>
      <c r="R123" s="552">
        <v>0</v>
      </c>
      <c r="S123" s="552">
        <v>0</v>
      </c>
      <c r="T123" s="552">
        <v>0</v>
      </c>
      <c r="U123" s="552">
        <v>0</v>
      </c>
      <c r="V123" s="552">
        <v>0</v>
      </c>
      <c r="W123" s="552" t="s">
        <v>536</v>
      </c>
      <c r="X123" s="745" t="s">
        <v>748</v>
      </c>
      <c r="Y123" s="747" t="s">
        <v>408</v>
      </c>
      <c r="Z123" s="329"/>
    </row>
    <row r="124" spans="1:27" ht="13.5" thickBot="1" x14ac:dyDescent="0.25">
      <c r="A124" s="760"/>
      <c r="B124" s="762"/>
      <c r="C124" s="337" t="s">
        <v>410</v>
      </c>
      <c r="D124" s="426">
        <f t="shared" si="3"/>
        <v>1</v>
      </c>
      <c r="E124" s="337">
        <v>0</v>
      </c>
      <c r="F124" s="337">
        <v>0</v>
      </c>
      <c r="G124" s="337">
        <v>0</v>
      </c>
      <c r="H124" s="337">
        <v>0</v>
      </c>
      <c r="I124" s="337">
        <v>1</v>
      </c>
      <c r="J124" s="337">
        <v>0</v>
      </c>
      <c r="K124" s="337">
        <v>0</v>
      </c>
      <c r="L124" s="337">
        <v>0</v>
      </c>
      <c r="M124" s="337">
        <v>0</v>
      </c>
      <c r="N124" s="337">
        <v>0</v>
      </c>
      <c r="O124" s="337">
        <v>0</v>
      </c>
      <c r="P124" s="337">
        <v>0</v>
      </c>
      <c r="Q124" s="337">
        <v>0</v>
      </c>
      <c r="R124" s="337">
        <v>0</v>
      </c>
      <c r="S124" s="337">
        <v>0</v>
      </c>
      <c r="T124" s="337">
        <v>0</v>
      </c>
      <c r="U124" s="337">
        <v>0</v>
      </c>
      <c r="V124" s="337">
        <v>0</v>
      </c>
      <c r="W124" s="337" t="s">
        <v>538</v>
      </c>
      <c r="X124" s="746"/>
      <c r="Y124" s="748"/>
      <c r="Z124" s="329"/>
    </row>
    <row r="125" spans="1:27" x14ac:dyDescent="0.2">
      <c r="A125" s="751" t="s">
        <v>749</v>
      </c>
      <c r="B125" s="752"/>
      <c r="C125" s="338" t="s">
        <v>409</v>
      </c>
      <c r="D125" s="566">
        <f>D7+D9+D11+D13+D15+D17+D19+D21+D23+D25+D27+D29+D31+D33+D35+D37+D39+D41+D43+D45+D47+D49+D51+D53+D55+D57+D59+D61+D63+D65+D67+D69+D71+D73+D75+D77+D79+D81+D83+D85+D87+D89+D91+D93+D95+D97+D99+D101+D103+D105+D107+D109+D111+D113+D115+D117+D119+D121+D123</f>
        <v>375</v>
      </c>
      <c r="E125" s="566">
        <f>E7+E9+E11+E13+E15+E17+E19+E21+E23+E25+E27+E29+E31+E33+E35+E37+E39+E41+E43+E45+E47+E49+E51+E53+E55+E57+E59+E61+E63+E65+E67+E69+E71+E73+E75+E77+E79+E81+E83+E85+E87+E89+E91+E93+E95+E97+E99+E101+E103+E105+E107+E109+E111+E113+E115+E117+E119+E121+E123</f>
        <v>33</v>
      </c>
      <c r="F125" s="566">
        <f t="shared" ref="F125:V126" si="5">F7+F9+F11+F13+F15+F17+F19+F21+F23+F25+F27+F29+F31+F33+F35+F37+F39+F41+F43+F45+F47+F49+F51+F53+F55+F57+F59+F61+F63+F65+F67+F69+F71+F73+F75+F77+F79+F81+F83+F85+F87+F89+F91+F93+F95+F97+F99+F101+F103+F105+F107+F109+F111+F113+F115+F117+F119+F121+F123</f>
        <v>1</v>
      </c>
      <c r="G125" s="566">
        <f t="shared" si="5"/>
        <v>2</v>
      </c>
      <c r="H125" s="566">
        <f t="shared" si="5"/>
        <v>23</v>
      </c>
      <c r="I125" s="566">
        <f t="shared" si="5"/>
        <v>21</v>
      </c>
      <c r="J125" s="566">
        <f t="shared" si="5"/>
        <v>9</v>
      </c>
      <c r="K125" s="566">
        <f t="shared" si="5"/>
        <v>6</v>
      </c>
      <c r="L125" s="566">
        <f t="shared" si="5"/>
        <v>8</v>
      </c>
      <c r="M125" s="566">
        <f t="shared" si="5"/>
        <v>13</v>
      </c>
      <c r="N125" s="566">
        <f t="shared" si="5"/>
        <v>21</v>
      </c>
      <c r="O125" s="566">
        <f t="shared" si="5"/>
        <v>32</v>
      </c>
      <c r="P125" s="566">
        <f t="shared" si="5"/>
        <v>26</v>
      </c>
      <c r="Q125" s="566">
        <f t="shared" si="5"/>
        <v>26</v>
      </c>
      <c r="R125" s="566">
        <f t="shared" si="5"/>
        <v>29</v>
      </c>
      <c r="S125" s="566">
        <f t="shared" si="5"/>
        <v>36</v>
      </c>
      <c r="T125" s="566">
        <f t="shared" si="5"/>
        <v>33</v>
      </c>
      <c r="U125" s="566">
        <f t="shared" si="5"/>
        <v>21</v>
      </c>
      <c r="V125" s="566">
        <f t="shared" si="5"/>
        <v>35</v>
      </c>
      <c r="W125" s="338" t="s">
        <v>536</v>
      </c>
      <c r="X125" s="750" t="s">
        <v>750</v>
      </c>
      <c r="Y125" s="555"/>
      <c r="Z125" s="339"/>
      <c r="AA125" s="335"/>
    </row>
    <row r="126" spans="1:27" x14ac:dyDescent="0.2">
      <c r="A126" s="751"/>
      <c r="B126" s="752"/>
      <c r="C126" s="338" t="s">
        <v>410</v>
      </c>
      <c r="D126" s="566">
        <f>D8+D10+D12+D14+D16+D18+D20+D22+D24+D26+D28+D30+D32+D34+D36+D38+D40+D42+D44+D46+D48+D50+D52+D54+D56+D58+D60+D62+D64+D66+D68+D70+D72+D74+D76+D78+D80+D82+D84+D86+D88+D90+D92+D94+D96+D98+D100+D102+D104+D106+D108+D110+D112+D114+D116+D118+D120+D122+D124</f>
        <v>284</v>
      </c>
      <c r="E126" s="566">
        <f>E8+E10+E12+E14+E16+E18+E20+E22+E24+E26+E28+E30+E32+E34+E36+E38+E40+E42+E44+E46+E48+E50+E52+E54+E56+E58+E60+E62+E64+E66+E68+E70+E72+E74+E76+E78+E80+E82+E84+E86+E88+E90+E92+E94+E96+E98+E100+E102+E104+E106+E108+E110+E112+E114+E116+E118+E120+E122+E124</f>
        <v>26</v>
      </c>
      <c r="F126" s="566">
        <f t="shared" si="5"/>
        <v>2</v>
      </c>
      <c r="G126" s="566">
        <f t="shared" si="5"/>
        <v>1</v>
      </c>
      <c r="H126" s="566">
        <f t="shared" si="5"/>
        <v>1</v>
      </c>
      <c r="I126" s="566">
        <f t="shared" si="5"/>
        <v>6</v>
      </c>
      <c r="J126" s="566">
        <f t="shared" si="5"/>
        <v>1</v>
      </c>
      <c r="K126" s="566">
        <f t="shared" si="5"/>
        <v>3</v>
      </c>
      <c r="L126" s="566">
        <f t="shared" si="5"/>
        <v>2</v>
      </c>
      <c r="M126" s="566">
        <f t="shared" si="5"/>
        <v>14</v>
      </c>
      <c r="N126" s="566">
        <f t="shared" si="5"/>
        <v>14</v>
      </c>
      <c r="O126" s="566">
        <f t="shared" si="5"/>
        <v>15</v>
      </c>
      <c r="P126" s="566">
        <f t="shared" si="5"/>
        <v>21</v>
      </c>
      <c r="Q126" s="566">
        <f t="shared" si="5"/>
        <v>23</v>
      </c>
      <c r="R126" s="566">
        <f t="shared" si="5"/>
        <v>29</v>
      </c>
      <c r="S126" s="566">
        <f t="shared" si="5"/>
        <v>43</v>
      </c>
      <c r="T126" s="566">
        <f t="shared" si="5"/>
        <v>41</v>
      </c>
      <c r="U126" s="566">
        <f t="shared" si="5"/>
        <v>18</v>
      </c>
      <c r="V126" s="566">
        <f t="shared" si="5"/>
        <v>24</v>
      </c>
      <c r="W126" s="338" t="s">
        <v>538</v>
      </c>
      <c r="X126" s="750"/>
      <c r="Y126" s="555"/>
      <c r="Z126" s="339"/>
      <c r="AA126" s="335"/>
    </row>
    <row r="127" spans="1:27" x14ac:dyDescent="0.2">
      <c r="A127" s="751"/>
      <c r="B127" s="752"/>
      <c r="C127" s="425" t="s">
        <v>26</v>
      </c>
      <c r="D127" s="567">
        <f>D125+D126</f>
        <v>659</v>
      </c>
      <c r="E127" s="567">
        <f t="shared" ref="E127:V127" si="6">E125+E126</f>
        <v>59</v>
      </c>
      <c r="F127" s="567">
        <f t="shared" si="6"/>
        <v>3</v>
      </c>
      <c r="G127" s="567">
        <f t="shared" si="6"/>
        <v>3</v>
      </c>
      <c r="H127" s="567">
        <f t="shared" si="6"/>
        <v>24</v>
      </c>
      <c r="I127" s="567">
        <f t="shared" si="6"/>
        <v>27</v>
      </c>
      <c r="J127" s="567">
        <f t="shared" si="6"/>
        <v>10</v>
      </c>
      <c r="K127" s="567">
        <f t="shared" si="6"/>
        <v>9</v>
      </c>
      <c r="L127" s="567">
        <f t="shared" si="6"/>
        <v>10</v>
      </c>
      <c r="M127" s="567">
        <f t="shared" si="6"/>
        <v>27</v>
      </c>
      <c r="N127" s="567">
        <f t="shared" si="6"/>
        <v>35</v>
      </c>
      <c r="O127" s="567">
        <f t="shared" si="6"/>
        <v>47</v>
      </c>
      <c r="P127" s="567">
        <f t="shared" si="6"/>
        <v>47</v>
      </c>
      <c r="Q127" s="567">
        <f t="shared" si="6"/>
        <v>49</v>
      </c>
      <c r="R127" s="567">
        <f t="shared" si="6"/>
        <v>58</v>
      </c>
      <c r="S127" s="567">
        <f t="shared" si="6"/>
        <v>79</v>
      </c>
      <c r="T127" s="567">
        <f t="shared" si="6"/>
        <v>74</v>
      </c>
      <c r="U127" s="567">
        <f t="shared" si="6"/>
        <v>39</v>
      </c>
      <c r="V127" s="567">
        <f t="shared" si="6"/>
        <v>59</v>
      </c>
      <c r="W127" s="425" t="s">
        <v>27</v>
      </c>
      <c r="X127" s="750"/>
      <c r="Y127" s="556"/>
      <c r="Z127" s="339"/>
      <c r="AA127" s="335"/>
    </row>
    <row r="128" spans="1:27" ht="15" x14ac:dyDescent="0.2">
      <c r="A128" s="417" t="s">
        <v>525</v>
      </c>
      <c r="B128" s="418"/>
      <c r="C128" s="418"/>
      <c r="D128" s="388"/>
      <c r="E128" s="418"/>
      <c r="F128" s="418"/>
      <c r="G128" s="418"/>
      <c r="H128" s="418"/>
      <c r="I128" s="418"/>
      <c r="J128" s="419"/>
      <c r="K128" s="418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W128" s="418"/>
      <c r="X128" s="420" t="s">
        <v>526</v>
      </c>
      <c r="Y128" s="418"/>
      <c r="Z128" s="336"/>
      <c r="AA128" s="336"/>
    </row>
    <row r="129" spans="1:25" ht="15.75" x14ac:dyDescent="0.25">
      <c r="A129" s="421"/>
      <c r="B129" s="422"/>
      <c r="C129" s="387"/>
      <c r="D129" s="423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424"/>
      <c r="W129" s="387"/>
      <c r="X129" s="422"/>
      <c r="Y129" s="422"/>
    </row>
  </sheetData>
  <mergeCells count="242">
    <mergeCell ref="A13:A14"/>
    <mergeCell ref="B13:B14"/>
    <mergeCell ref="A15:A16"/>
    <mergeCell ref="B15:B16"/>
    <mergeCell ref="A9:A10"/>
    <mergeCell ref="B9:B10"/>
    <mergeCell ref="A11:A12"/>
    <mergeCell ref="B11:B12"/>
    <mergeCell ref="A1:AA1"/>
    <mergeCell ref="A2:AA2"/>
    <mergeCell ref="A3:AA3"/>
    <mergeCell ref="A4:AA4"/>
    <mergeCell ref="A7:A8"/>
    <mergeCell ref="B7:B8"/>
    <mergeCell ref="X7:X8"/>
    <mergeCell ref="Y7:Y8"/>
    <mergeCell ref="X9:X10"/>
    <mergeCell ref="Y9:Y10"/>
    <mergeCell ref="X11:X12"/>
    <mergeCell ref="Y11:Y12"/>
    <mergeCell ref="X13:X14"/>
    <mergeCell ref="Y13:Y14"/>
    <mergeCell ref="X15:X16"/>
    <mergeCell ref="Y15:Y16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61:A62"/>
    <mergeCell ref="B61:B62"/>
    <mergeCell ref="A63:A64"/>
    <mergeCell ref="B63:B64"/>
    <mergeCell ref="A57:A58"/>
    <mergeCell ref="B57:B58"/>
    <mergeCell ref="A59:A60"/>
    <mergeCell ref="B59:B60"/>
    <mergeCell ref="A53:A54"/>
    <mergeCell ref="B53:B54"/>
    <mergeCell ref="A55:A56"/>
    <mergeCell ref="B55:B56"/>
    <mergeCell ref="A73:A74"/>
    <mergeCell ref="B73:B74"/>
    <mergeCell ref="A75:A76"/>
    <mergeCell ref="B75:B76"/>
    <mergeCell ref="A69:A70"/>
    <mergeCell ref="B69:B70"/>
    <mergeCell ref="A71:A72"/>
    <mergeCell ref="B71:B72"/>
    <mergeCell ref="A65:A66"/>
    <mergeCell ref="B65:B66"/>
    <mergeCell ref="A67:A68"/>
    <mergeCell ref="B67:B68"/>
    <mergeCell ref="A85:A86"/>
    <mergeCell ref="B85:B86"/>
    <mergeCell ref="A87:A88"/>
    <mergeCell ref="B87:B88"/>
    <mergeCell ref="A81:A82"/>
    <mergeCell ref="B81:B82"/>
    <mergeCell ref="A83:A84"/>
    <mergeCell ref="B83:B84"/>
    <mergeCell ref="A77:A78"/>
    <mergeCell ref="B77:B78"/>
    <mergeCell ref="A79:A80"/>
    <mergeCell ref="B79:B80"/>
    <mergeCell ref="A97:A98"/>
    <mergeCell ref="B97:B98"/>
    <mergeCell ref="A99:A100"/>
    <mergeCell ref="B99:B100"/>
    <mergeCell ref="A93:A94"/>
    <mergeCell ref="B93:B94"/>
    <mergeCell ref="A95:A96"/>
    <mergeCell ref="B95:B96"/>
    <mergeCell ref="A89:A90"/>
    <mergeCell ref="B89:B90"/>
    <mergeCell ref="A91:A92"/>
    <mergeCell ref="B91:B92"/>
    <mergeCell ref="A109:A110"/>
    <mergeCell ref="B109:B110"/>
    <mergeCell ref="A111:A112"/>
    <mergeCell ref="B111:B112"/>
    <mergeCell ref="A105:A106"/>
    <mergeCell ref="B105:B106"/>
    <mergeCell ref="A107:A108"/>
    <mergeCell ref="B107:B108"/>
    <mergeCell ref="A101:A102"/>
    <mergeCell ref="B101:B102"/>
    <mergeCell ref="A103:A104"/>
    <mergeCell ref="B103:B104"/>
    <mergeCell ref="A121:A122"/>
    <mergeCell ref="B121:B122"/>
    <mergeCell ref="A123:A124"/>
    <mergeCell ref="B123:B124"/>
    <mergeCell ref="A117:A118"/>
    <mergeCell ref="B117:B118"/>
    <mergeCell ref="A119:A120"/>
    <mergeCell ref="B119:B120"/>
    <mergeCell ref="A113:A114"/>
    <mergeCell ref="B113:B114"/>
    <mergeCell ref="A115:A116"/>
    <mergeCell ref="B115:B116"/>
    <mergeCell ref="X17:X18"/>
    <mergeCell ref="Y17:Y18"/>
    <mergeCell ref="X19:X20"/>
    <mergeCell ref="Y19:Y20"/>
    <mergeCell ref="X21:X22"/>
    <mergeCell ref="Y21:Y22"/>
    <mergeCell ref="X23:X24"/>
    <mergeCell ref="Y23:Y24"/>
    <mergeCell ref="X25:X26"/>
    <mergeCell ref="Y25:Y26"/>
    <mergeCell ref="X27:X28"/>
    <mergeCell ref="Y27:Y28"/>
    <mergeCell ref="X29:X30"/>
    <mergeCell ref="Y29:Y30"/>
    <mergeCell ref="X31:X32"/>
    <mergeCell ref="Y31:Y32"/>
    <mergeCell ref="X33:X34"/>
    <mergeCell ref="Y33:Y34"/>
    <mergeCell ref="X37:X38"/>
    <mergeCell ref="Y35:Y36"/>
    <mergeCell ref="Y37:Y38"/>
    <mergeCell ref="X39:X40"/>
    <mergeCell ref="Y39:Y40"/>
    <mergeCell ref="X41:X42"/>
    <mergeCell ref="Y41:Y42"/>
    <mergeCell ref="X43:X44"/>
    <mergeCell ref="Y43:Y44"/>
    <mergeCell ref="X45:X46"/>
    <mergeCell ref="Y45:Y46"/>
    <mergeCell ref="X47:X48"/>
    <mergeCell ref="Y47:Y48"/>
    <mergeCell ref="X49:X50"/>
    <mergeCell ref="Y49:Y50"/>
    <mergeCell ref="X51:X52"/>
    <mergeCell ref="Y51:Y52"/>
    <mergeCell ref="X53:X54"/>
    <mergeCell ref="Y53:Y54"/>
    <mergeCell ref="X55:X56"/>
    <mergeCell ref="Y55:Y56"/>
    <mergeCell ref="X57:X58"/>
    <mergeCell ref="Y57:Y58"/>
    <mergeCell ref="X59:X60"/>
    <mergeCell ref="Y59:Y60"/>
    <mergeCell ref="X61:X62"/>
    <mergeCell ref="Y61:Y62"/>
    <mergeCell ref="X63:X64"/>
    <mergeCell ref="Y63:Y64"/>
    <mergeCell ref="X65:X66"/>
    <mergeCell ref="Y65:Y66"/>
    <mergeCell ref="X67:X68"/>
    <mergeCell ref="Y67:Y68"/>
    <mergeCell ref="X69:X70"/>
    <mergeCell ref="Y69:Y70"/>
    <mergeCell ref="X71:X72"/>
    <mergeCell ref="Y71:Y72"/>
    <mergeCell ref="X73:X74"/>
    <mergeCell ref="Y73:Y74"/>
    <mergeCell ref="X75:X76"/>
    <mergeCell ref="Y75:Y76"/>
    <mergeCell ref="X77:X78"/>
    <mergeCell ref="Y77:Y78"/>
    <mergeCell ref="X79:X80"/>
    <mergeCell ref="Y79:Y80"/>
    <mergeCell ref="X81:X82"/>
    <mergeCell ref="Y81:Y82"/>
    <mergeCell ref="X83:X84"/>
    <mergeCell ref="Y83:Y84"/>
    <mergeCell ref="X85:X86"/>
    <mergeCell ref="Y85:Y86"/>
    <mergeCell ref="X87:X88"/>
    <mergeCell ref="Y87:Y88"/>
    <mergeCell ref="X89:X90"/>
    <mergeCell ref="Y89:Y90"/>
    <mergeCell ref="X91:X92"/>
    <mergeCell ref="Y91:Y92"/>
    <mergeCell ref="Y111:Y112"/>
    <mergeCell ref="X93:X94"/>
    <mergeCell ref="Y93:Y94"/>
    <mergeCell ref="X95:X96"/>
    <mergeCell ref="Y95:Y96"/>
    <mergeCell ref="X97:X98"/>
    <mergeCell ref="Y97:Y98"/>
    <mergeCell ref="X99:X100"/>
    <mergeCell ref="Y99:Y100"/>
    <mergeCell ref="X101:X102"/>
    <mergeCell ref="Y101:Y102"/>
    <mergeCell ref="X123:X124"/>
    <mergeCell ref="Y123:Y124"/>
    <mergeCell ref="X35:X36"/>
    <mergeCell ref="X125:X127"/>
    <mergeCell ref="A125:B127"/>
    <mergeCell ref="X113:X114"/>
    <mergeCell ref="Y113:Y114"/>
    <mergeCell ref="X115:X116"/>
    <mergeCell ref="Y115:Y116"/>
    <mergeCell ref="X117:X118"/>
    <mergeCell ref="Y117:Y118"/>
    <mergeCell ref="X119:X120"/>
    <mergeCell ref="Y119:Y120"/>
    <mergeCell ref="X121:X122"/>
    <mergeCell ref="Y121:Y122"/>
    <mergeCell ref="X103:X104"/>
    <mergeCell ref="Y103:Y104"/>
    <mergeCell ref="X105:X106"/>
    <mergeCell ref="Y105:Y106"/>
    <mergeCell ref="X107:X108"/>
    <mergeCell ref="Y107:Y108"/>
    <mergeCell ref="X109:X110"/>
    <mergeCell ref="Y109:Y110"/>
    <mergeCell ref="X111:X112"/>
  </mergeCells>
  <printOptions horizontalCentered="1" verticalCentered="1"/>
  <pageMargins left="0" right="0" top="0.39370078740157483" bottom="0" header="0" footer="0"/>
  <pageSetup paperSize="9" scale="70" orientation="landscape" r:id="rId1"/>
  <rowBreaks count="2" manualBreakCount="2">
    <brk id="50" max="24" man="1"/>
    <brk id="94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view="pageBreakPreview" zoomScaleNormal="84" zoomScaleSheetLayoutView="100" workbookViewId="0">
      <selection activeCell="J21" sqref="J21"/>
    </sheetView>
  </sheetViews>
  <sheetFormatPr defaultRowHeight="12.75" x14ac:dyDescent="0.2"/>
  <cols>
    <col min="1" max="1" width="23.7109375" style="321" customWidth="1"/>
    <col min="2" max="2" width="28.7109375" style="321" customWidth="1"/>
    <col min="3" max="3" width="5.7109375" style="321" bestFit="1" customWidth="1"/>
    <col min="4" max="4" width="6.7109375" style="335" bestFit="1" customWidth="1"/>
    <col min="5" max="5" width="5.7109375" style="321" bestFit="1" customWidth="1"/>
    <col min="6" max="6" width="4.7109375" style="321" bestFit="1" customWidth="1"/>
    <col min="7" max="9" width="5.5703125" style="321" bestFit="1" customWidth="1"/>
    <col min="10" max="16" width="5.7109375" style="321" bestFit="1" customWidth="1"/>
    <col min="17" max="21" width="5.5703125" style="321" bestFit="1" customWidth="1"/>
    <col min="22" max="22" width="5.42578125" style="321" bestFit="1" customWidth="1"/>
    <col min="23" max="23" width="6.7109375" style="321" bestFit="1" customWidth="1"/>
    <col min="24" max="24" width="24.140625" style="321" customWidth="1"/>
    <col min="25" max="25" width="17.140625" style="321" hidden="1" customWidth="1"/>
    <col min="26" max="26" width="4.7109375" style="321" customWidth="1"/>
    <col min="27" max="27" width="3.85546875" style="321" customWidth="1"/>
    <col min="28" max="29" width="4.7109375" style="321" customWidth="1"/>
    <col min="30" max="42" width="6.85546875" style="321" customWidth="1"/>
    <col min="43" max="47" width="4.5703125" style="321" customWidth="1"/>
    <col min="48" max="16384" width="9.140625" style="321"/>
  </cols>
  <sheetData>
    <row r="1" spans="1:27" ht="18" x14ac:dyDescent="0.2">
      <c r="A1" s="769" t="s">
        <v>397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</row>
    <row r="2" spans="1:27" ht="15.75" x14ac:dyDescent="0.2">
      <c r="A2" s="770" t="s">
        <v>398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</row>
    <row r="3" spans="1:27" ht="15.75" x14ac:dyDescent="0.2">
      <c r="A3" s="770" t="s">
        <v>687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</row>
    <row r="4" spans="1:27" ht="15.75" x14ac:dyDescent="0.2">
      <c r="A4" s="770">
        <v>2012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</row>
    <row r="5" spans="1:27" ht="15.75" x14ac:dyDescent="0.2">
      <c r="A5" s="322" t="s">
        <v>635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V5" s="442"/>
      <c r="W5" s="442"/>
      <c r="X5" s="557" t="s">
        <v>636</v>
      </c>
      <c r="Y5" s="442"/>
      <c r="Z5" s="442"/>
      <c r="AA5" s="324"/>
    </row>
    <row r="6" spans="1:27" ht="25.5" x14ac:dyDescent="0.2">
      <c r="A6" s="325" t="s">
        <v>399</v>
      </c>
      <c r="B6" s="326" t="s">
        <v>698</v>
      </c>
      <c r="C6" s="342" t="s">
        <v>697</v>
      </c>
      <c r="D6" s="342" t="s">
        <v>403</v>
      </c>
      <c r="E6" s="342" t="s">
        <v>404</v>
      </c>
      <c r="F6" s="327" t="s">
        <v>126</v>
      </c>
      <c r="G6" s="327" t="s">
        <v>128</v>
      </c>
      <c r="H6" s="327" t="s">
        <v>56</v>
      </c>
      <c r="I6" s="327" t="s">
        <v>57</v>
      </c>
      <c r="J6" s="327" t="s">
        <v>59</v>
      </c>
      <c r="K6" s="327" t="s">
        <v>61</v>
      </c>
      <c r="L6" s="327" t="s">
        <v>63</v>
      </c>
      <c r="M6" s="327" t="s">
        <v>65</v>
      </c>
      <c r="N6" s="327" t="s">
        <v>136</v>
      </c>
      <c r="O6" s="327" t="s">
        <v>138</v>
      </c>
      <c r="P6" s="327" t="s">
        <v>140</v>
      </c>
      <c r="Q6" s="327" t="s">
        <v>142</v>
      </c>
      <c r="R6" s="327" t="s">
        <v>144</v>
      </c>
      <c r="S6" s="327" t="s">
        <v>146</v>
      </c>
      <c r="T6" s="327" t="s">
        <v>148</v>
      </c>
      <c r="U6" s="327" t="s">
        <v>187</v>
      </c>
      <c r="V6" s="327" t="s">
        <v>405</v>
      </c>
      <c r="W6" s="342" t="s">
        <v>534</v>
      </c>
      <c r="X6" s="565" t="s">
        <v>699</v>
      </c>
      <c r="Y6" s="564"/>
      <c r="Z6" s="328"/>
    </row>
    <row r="7" spans="1:27" ht="13.5" thickBot="1" x14ac:dyDescent="0.25">
      <c r="A7" s="759" t="s">
        <v>406</v>
      </c>
      <c r="B7" s="761" t="s">
        <v>407</v>
      </c>
      <c r="C7" s="552" t="s">
        <v>409</v>
      </c>
      <c r="D7" s="553">
        <f t="shared" ref="D7:D70" si="0">SUM(E7:V7)</f>
        <v>1</v>
      </c>
      <c r="E7" s="558">
        <v>0</v>
      </c>
      <c r="F7" s="558">
        <v>0</v>
      </c>
      <c r="G7" s="558">
        <v>0</v>
      </c>
      <c r="H7" s="558">
        <v>0</v>
      </c>
      <c r="I7" s="558">
        <v>0</v>
      </c>
      <c r="J7" s="558">
        <v>0</v>
      </c>
      <c r="K7" s="558">
        <v>0</v>
      </c>
      <c r="L7" s="558">
        <v>1</v>
      </c>
      <c r="M7" s="558">
        <v>0</v>
      </c>
      <c r="N7" s="558">
        <v>0</v>
      </c>
      <c r="O7" s="558">
        <v>0</v>
      </c>
      <c r="P7" s="558">
        <v>0</v>
      </c>
      <c r="Q7" s="558">
        <v>0</v>
      </c>
      <c r="R7" s="558">
        <v>0</v>
      </c>
      <c r="S7" s="558">
        <v>0</v>
      </c>
      <c r="T7" s="558">
        <v>0</v>
      </c>
      <c r="U7" s="558">
        <v>0</v>
      </c>
      <c r="V7" s="558">
        <v>0</v>
      </c>
      <c r="W7" s="552" t="s">
        <v>536</v>
      </c>
      <c r="X7" s="745" t="s">
        <v>700</v>
      </c>
      <c r="Y7" s="747"/>
      <c r="Z7" s="329"/>
    </row>
    <row r="8" spans="1:27" ht="13.5" thickBot="1" x14ac:dyDescent="0.25">
      <c r="A8" s="763"/>
      <c r="B8" s="764"/>
      <c r="C8" s="331" t="s">
        <v>410</v>
      </c>
      <c r="D8" s="345">
        <f t="shared" si="0"/>
        <v>0</v>
      </c>
      <c r="E8" s="559">
        <v>0</v>
      </c>
      <c r="F8" s="559">
        <v>0</v>
      </c>
      <c r="G8" s="559">
        <v>0</v>
      </c>
      <c r="H8" s="559">
        <v>0</v>
      </c>
      <c r="I8" s="559">
        <v>0</v>
      </c>
      <c r="J8" s="559">
        <v>0</v>
      </c>
      <c r="K8" s="559">
        <v>0</v>
      </c>
      <c r="L8" s="559">
        <v>0</v>
      </c>
      <c r="M8" s="559">
        <v>0</v>
      </c>
      <c r="N8" s="559">
        <v>0</v>
      </c>
      <c r="O8" s="559">
        <v>0</v>
      </c>
      <c r="P8" s="559">
        <v>0</v>
      </c>
      <c r="Q8" s="559">
        <v>0</v>
      </c>
      <c r="R8" s="559">
        <v>0</v>
      </c>
      <c r="S8" s="559">
        <v>0</v>
      </c>
      <c r="T8" s="559">
        <v>0</v>
      </c>
      <c r="U8" s="559">
        <v>0</v>
      </c>
      <c r="V8" s="559">
        <v>0</v>
      </c>
      <c r="W8" s="331" t="s">
        <v>538</v>
      </c>
      <c r="X8" s="749"/>
      <c r="Y8" s="748"/>
      <c r="Z8" s="329"/>
    </row>
    <row r="9" spans="1:27" ht="17.25" customHeight="1" thickBot="1" x14ac:dyDescent="0.25">
      <c r="A9" s="757" t="s">
        <v>411</v>
      </c>
      <c r="B9" s="758" t="s">
        <v>412</v>
      </c>
      <c r="C9" s="330" t="s">
        <v>409</v>
      </c>
      <c r="D9" s="346">
        <f t="shared" si="0"/>
        <v>0</v>
      </c>
      <c r="E9" s="560">
        <v>0</v>
      </c>
      <c r="F9" s="560">
        <v>0</v>
      </c>
      <c r="G9" s="560">
        <v>0</v>
      </c>
      <c r="H9" s="560">
        <v>0</v>
      </c>
      <c r="I9" s="560">
        <v>0</v>
      </c>
      <c r="J9" s="560">
        <v>0</v>
      </c>
      <c r="K9" s="560">
        <v>0</v>
      </c>
      <c r="L9" s="560">
        <v>0</v>
      </c>
      <c r="M9" s="560">
        <v>0</v>
      </c>
      <c r="N9" s="560">
        <v>0</v>
      </c>
      <c r="O9" s="560">
        <v>0</v>
      </c>
      <c r="P9" s="560">
        <v>0</v>
      </c>
      <c r="Q9" s="560">
        <v>0</v>
      </c>
      <c r="R9" s="560">
        <v>0</v>
      </c>
      <c r="S9" s="560">
        <v>0</v>
      </c>
      <c r="T9" s="560">
        <v>0</v>
      </c>
      <c r="U9" s="560">
        <v>0</v>
      </c>
      <c r="V9" s="560">
        <v>0</v>
      </c>
      <c r="W9" s="330" t="s">
        <v>536</v>
      </c>
      <c r="X9" s="753" t="s">
        <v>756</v>
      </c>
      <c r="Y9" s="754"/>
      <c r="Z9" s="329"/>
    </row>
    <row r="10" spans="1:27" ht="13.5" thickBot="1" x14ac:dyDescent="0.25">
      <c r="A10" s="757"/>
      <c r="B10" s="758"/>
      <c r="C10" s="330" t="s">
        <v>410</v>
      </c>
      <c r="D10" s="346">
        <f t="shared" si="0"/>
        <v>0</v>
      </c>
      <c r="E10" s="560">
        <v>0</v>
      </c>
      <c r="F10" s="560">
        <v>0</v>
      </c>
      <c r="G10" s="560">
        <v>0</v>
      </c>
      <c r="H10" s="560">
        <v>0</v>
      </c>
      <c r="I10" s="560">
        <v>0</v>
      </c>
      <c r="J10" s="560">
        <v>0</v>
      </c>
      <c r="K10" s="560">
        <v>0</v>
      </c>
      <c r="L10" s="560">
        <v>0</v>
      </c>
      <c r="M10" s="560">
        <v>0</v>
      </c>
      <c r="N10" s="560">
        <v>0</v>
      </c>
      <c r="O10" s="560">
        <v>0</v>
      </c>
      <c r="P10" s="560">
        <v>0</v>
      </c>
      <c r="Q10" s="560">
        <v>0</v>
      </c>
      <c r="R10" s="560">
        <v>0</v>
      </c>
      <c r="S10" s="560">
        <v>0</v>
      </c>
      <c r="T10" s="560">
        <v>0</v>
      </c>
      <c r="U10" s="560">
        <v>0</v>
      </c>
      <c r="V10" s="560">
        <v>0</v>
      </c>
      <c r="W10" s="330" t="s">
        <v>538</v>
      </c>
      <c r="X10" s="753"/>
      <c r="Y10" s="754"/>
      <c r="Z10" s="329"/>
    </row>
    <row r="11" spans="1:27" ht="13.5" thickBot="1" x14ac:dyDescent="0.25">
      <c r="A11" s="759" t="s">
        <v>413</v>
      </c>
      <c r="B11" s="761" t="s">
        <v>414</v>
      </c>
      <c r="C11" s="552" t="s">
        <v>409</v>
      </c>
      <c r="D11" s="553">
        <f t="shared" si="0"/>
        <v>2</v>
      </c>
      <c r="E11" s="558">
        <v>0</v>
      </c>
      <c r="F11" s="558">
        <v>0</v>
      </c>
      <c r="G11" s="558">
        <v>0</v>
      </c>
      <c r="H11" s="558">
        <v>0</v>
      </c>
      <c r="I11" s="558">
        <v>0</v>
      </c>
      <c r="J11" s="558">
        <v>0</v>
      </c>
      <c r="K11" s="558">
        <v>0</v>
      </c>
      <c r="L11" s="558">
        <v>0</v>
      </c>
      <c r="M11" s="558">
        <v>0</v>
      </c>
      <c r="N11" s="558">
        <v>0</v>
      </c>
      <c r="O11" s="558">
        <v>0</v>
      </c>
      <c r="P11" s="558">
        <v>0</v>
      </c>
      <c r="Q11" s="558">
        <v>0</v>
      </c>
      <c r="R11" s="558">
        <v>1</v>
      </c>
      <c r="S11" s="558">
        <v>0</v>
      </c>
      <c r="T11" s="558">
        <v>1</v>
      </c>
      <c r="U11" s="558">
        <v>0</v>
      </c>
      <c r="V11" s="558">
        <v>0</v>
      </c>
      <c r="W11" s="552" t="s">
        <v>536</v>
      </c>
      <c r="X11" s="745" t="s">
        <v>701</v>
      </c>
      <c r="Y11" s="747"/>
      <c r="Z11" s="329"/>
    </row>
    <row r="12" spans="1:27" ht="13.5" thickBot="1" x14ac:dyDescent="0.25">
      <c r="A12" s="763"/>
      <c r="B12" s="764"/>
      <c r="C12" s="331" t="s">
        <v>410</v>
      </c>
      <c r="D12" s="345">
        <f t="shared" si="0"/>
        <v>1</v>
      </c>
      <c r="E12" s="559">
        <v>0</v>
      </c>
      <c r="F12" s="559">
        <v>0</v>
      </c>
      <c r="G12" s="559">
        <v>1</v>
      </c>
      <c r="H12" s="559">
        <v>0</v>
      </c>
      <c r="I12" s="559">
        <v>0</v>
      </c>
      <c r="J12" s="559">
        <v>0</v>
      </c>
      <c r="K12" s="559">
        <v>0</v>
      </c>
      <c r="L12" s="559">
        <v>0</v>
      </c>
      <c r="M12" s="559">
        <v>0</v>
      </c>
      <c r="N12" s="559">
        <v>0</v>
      </c>
      <c r="O12" s="559">
        <v>0</v>
      </c>
      <c r="P12" s="559">
        <v>0</v>
      </c>
      <c r="Q12" s="559">
        <v>0</v>
      </c>
      <c r="R12" s="559"/>
      <c r="S12" s="559">
        <v>0</v>
      </c>
      <c r="T12" s="559">
        <v>0</v>
      </c>
      <c r="U12" s="559">
        <v>0</v>
      </c>
      <c r="V12" s="559">
        <v>0</v>
      </c>
      <c r="W12" s="331" t="s">
        <v>538</v>
      </c>
      <c r="X12" s="749"/>
      <c r="Y12" s="748"/>
      <c r="Z12" s="329"/>
    </row>
    <row r="13" spans="1:27" ht="17.25" customHeight="1" thickBot="1" x14ac:dyDescent="0.25">
      <c r="A13" s="757" t="s">
        <v>415</v>
      </c>
      <c r="B13" s="758" t="s">
        <v>416</v>
      </c>
      <c r="C13" s="330" t="s">
        <v>409</v>
      </c>
      <c r="D13" s="346">
        <f t="shared" si="0"/>
        <v>3</v>
      </c>
      <c r="E13" s="560">
        <v>0</v>
      </c>
      <c r="F13" s="560">
        <v>0</v>
      </c>
      <c r="G13" s="560">
        <v>0</v>
      </c>
      <c r="H13" s="560">
        <v>0</v>
      </c>
      <c r="I13" s="560">
        <v>0</v>
      </c>
      <c r="J13" s="560">
        <v>1</v>
      </c>
      <c r="K13" s="560">
        <v>0</v>
      </c>
      <c r="L13" s="560">
        <v>0</v>
      </c>
      <c r="M13" s="560">
        <v>0</v>
      </c>
      <c r="N13" s="560">
        <v>1</v>
      </c>
      <c r="O13" s="560">
        <v>0</v>
      </c>
      <c r="P13" s="560">
        <v>0</v>
      </c>
      <c r="Q13" s="560">
        <v>0</v>
      </c>
      <c r="R13" s="560">
        <v>1</v>
      </c>
      <c r="S13" s="560">
        <v>0</v>
      </c>
      <c r="T13" s="560">
        <v>0</v>
      </c>
      <c r="U13" s="560">
        <v>0</v>
      </c>
      <c r="V13" s="560">
        <v>0</v>
      </c>
      <c r="W13" s="330" t="s">
        <v>536</v>
      </c>
      <c r="X13" s="753" t="s">
        <v>702</v>
      </c>
      <c r="Y13" s="754"/>
      <c r="Z13" s="329"/>
    </row>
    <row r="14" spans="1:27" ht="13.5" thickBot="1" x14ac:dyDescent="0.25">
      <c r="A14" s="757"/>
      <c r="B14" s="758"/>
      <c r="C14" s="330" t="s">
        <v>410</v>
      </c>
      <c r="D14" s="346">
        <f t="shared" si="0"/>
        <v>1</v>
      </c>
      <c r="E14" s="560">
        <v>0</v>
      </c>
      <c r="F14" s="560">
        <v>0</v>
      </c>
      <c r="G14" s="560">
        <v>0</v>
      </c>
      <c r="H14" s="560">
        <v>0</v>
      </c>
      <c r="I14" s="560">
        <v>0</v>
      </c>
      <c r="J14" s="560">
        <v>0</v>
      </c>
      <c r="K14" s="560">
        <v>0</v>
      </c>
      <c r="L14" s="560">
        <v>0</v>
      </c>
      <c r="M14" s="560">
        <v>0</v>
      </c>
      <c r="N14" s="560">
        <v>0</v>
      </c>
      <c r="O14" s="560">
        <v>0</v>
      </c>
      <c r="P14" s="560">
        <v>0</v>
      </c>
      <c r="Q14" s="560">
        <v>1</v>
      </c>
      <c r="R14" s="560">
        <v>0</v>
      </c>
      <c r="S14" s="560">
        <v>0</v>
      </c>
      <c r="T14" s="560">
        <v>0</v>
      </c>
      <c r="U14" s="560">
        <v>0</v>
      </c>
      <c r="V14" s="560">
        <v>0</v>
      </c>
      <c r="W14" s="330" t="s">
        <v>538</v>
      </c>
      <c r="X14" s="753"/>
      <c r="Y14" s="754"/>
      <c r="Z14" s="329"/>
    </row>
    <row r="15" spans="1:27" ht="13.5" thickBot="1" x14ac:dyDescent="0.25">
      <c r="A15" s="759" t="s">
        <v>417</v>
      </c>
      <c r="B15" s="761" t="s">
        <v>418</v>
      </c>
      <c r="C15" s="552" t="s">
        <v>409</v>
      </c>
      <c r="D15" s="553">
        <f t="shared" si="0"/>
        <v>1</v>
      </c>
      <c r="E15" s="558">
        <v>0</v>
      </c>
      <c r="F15" s="558">
        <v>0</v>
      </c>
      <c r="G15" s="558">
        <v>0</v>
      </c>
      <c r="H15" s="558">
        <v>0</v>
      </c>
      <c r="I15" s="558">
        <v>0</v>
      </c>
      <c r="J15" s="558">
        <v>0</v>
      </c>
      <c r="K15" s="558">
        <v>0</v>
      </c>
      <c r="L15" s="558">
        <v>1</v>
      </c>
      <c r="M15" s="558">
        <v>0</v>
      </c>
      <c r="N15" s="558">
        <v>0</v>
      </c>
      <c r="O15" s="558">
        <v>0</v>
      </c>
      <c r="P15" s="558">
        <v>0</v>
      </c>
      <c r="Q15" s="558">
        <v>0</v>
      </c>
      <c r="R15" s="558">
        <v>0</v>
      </c>
      <c r="S15" s="558">
        <v>0</v>
      </c>
      <c r="T15" s="558">
        <v>0</v>
      </c>
      <c r="U15" s="558">
        <v>0</v>
      </c>
      <c r="V15" s="558">
        <v>0</v>
      </c>
      <c r="W15" s="552" t="s">
        <v>536</v>
      </c>
      <c r="X15" s="745" t="s">
        <v>704</v>
      </c>
      <c r="Y15" s="747"/>
      <c r="Z15" s="329"/>
    </row>
    <row r="16" spans="1:27" ht="13.5" thickBot="1" x14ac:dyDescent="0.25">
      <c r="A16" s="763"/>
      <c r="B16" s="764"/>
      <c r="C16" s="331" t="s">
        <v>410</v>
      </c>
      <c r="D16" s="345">
        <f t="shared" si="0"/>
        <v>0</v>
      </c>
      <c r="E16" s="559">
        <v>0</v>
      </c>
      <c r="F16" s="559">
        <v>0</v>
      </c>
      <c r="G16" s="559">
        <v>0</v>
      </c>
      <c r="H16" s="559">
        <v>0</v>
      </c>
      <c r="I16" s="559">
        <v>0</v>
      </c>
      <c r="J16" s="559">
        <v>0</v>
      </c>
      <c r="K16" s="559">
        <v>0</v>
      </c>
      <c r="L16" s="559">
        <v>0</v>
      </c>
      <c r="M16" s="559">
        <v>0</v>
      </c>
      <c r="N16" s="559">
        <v>0</v>
      </c>
      <c r="O16" s="559">
        <v>0</v>
      </c>
      <c r="P16" s="559">
        <v>0</v>
      </c>
      <c r="Q16" s="559">
        <v>0</v>
      </c>
      <c r="R16" s="559">
        <v>0</v>
      </c>
      <c r="S16" s="559">
        <v>0</v>
      </c>
      <c r="T16" s="559">
        <v>0</v>
      </c>
      <c r="U16" s="559">
        <v>0</v>
      </c>
      <c r="V16" s="559">
        <v>0</v>
      </c>
      <c r="W16" s="331" t="s">
        <v>538</v>
      </c>
      <c r="X16" s="749"/>
      <c r="Y16" s="748"/>
      <c r="Z16" s="329"/>
    </row>
    <row r="17" spans="1:26" ht="27" customHeight="1" thickBot="1" x14ac:dyDescent="0.25">
      <c r="A17" s="757" t="s">
        <v>419</v>
      </c>
      <c r="B17" s="758" t="s">
        <v>420</v>
      </c>
      <c r="C17" s="330" t="s">
        <v>409</v>
      </c>
      <c r="D17" s="346">
        <f t="shared" si="0"/>
        <v>2</v>
      </c>
      <c r="E17" s="560">
        <v>0</v>
      </c>
      <c r="F17" s="560">
        <v>0</v>
      </c>
      <c r="G17" s="560">
        <v>0</v>
      </c>
      <c r="H17" s="560">
        <v>0</v>
      </c>
      <c r="I17" s="560">
        <v>0</v>
      </c>
      <c r="J17" s="560">
        <v>0</v>
      </c>
      <c r="K17" s="560">
        <v>0</v>
      </c>
      <c r="L17" s="560">
        <v>1</v>
      </c>
      <c r="M17" s="560">
        <v>0</v>
      </c>
      <c r="N17" s="560">
        <v>0</v>
      </c>
      <c r="O17" s="560">
        <v>1</v>
      </c>
      <c r="P17" s="560">
        <v>0</v>
      </c>
      <c r="Q17" s="560">
        <v>0</v>
      </c>
      <c r="R17" s="560">
        <v>0</v>
      </c>
      <c r="S17" s="560">
        <v>0</v>
      </c>
      <c r="T17" s="560">
        <v>0</v>
      </c>
      <c r="U17" s="560">
        <v>0</v>
      </c>
      <c r="V17" s="560">
        <v>0</v>
      </c>
      <c r="W17" s="330" t="s">
        <v>536</v>
      </c>
      <c r="X17" s="753" t="s">
        <v>703</v>
      </c>
      <c r="Y17" s="754"/>
      <c r="Z17" s="329"/>
    </row>
    <row r="18" spans="1:26" ht="27" customHeight="1" thickBot="1" x14ac:dyDescent="0.25">
      <c r="A18" s="757"/>
      <c r="B18" s="758"/>
      <c r="C18" s="330" t="s">
        <v>410</v>
      </c>
      <c r="D18" s="346">
        <f t="shared" si="0"/>
        <v>1</v>
      </c>
      <c r="E18" s="560">
        <v>0</v>
      </c>
      <c r="F18" s="560">
        <v>0</v>
      </c>
      <c r="G18" s="560">
        <v>0</v>
      </c>
      <c r="H18" s="560">
        <v>0</v>
      </c>
      <c r="I18" s="560">
        <v>0</v>
      </c>
      <c r="J18" s="560">
        <v>1</v>
      </c>
      <c r="K18" s="560">
        <v>0</v>
      </c>
      <c r="L18" s="560">
        <v>0</v>
      </c>
      <c r="M18" s="560">
        <v>0</v>
      </c>
      <c r="N18" s="560">
        <v>0</v>
      </c>
      <c r="O18" s="560">
        <v>0</v>
      </c>
      <c r="P18" s="560">
        <v>0</v>
      </c>
      <c r="Q18" s="560">
        <v>0</v>
      </c>
      <c r="R18" s="560">
        <v>0</v>
      </c>
      <c r="S18" s="560">
        <v>0</v>
      </c>
      <c r="T18" s="560">
        <v>0</v>
      </c>
      <c r="U18" s="560">
        <v>0</v>
      </c>
      <c r="V18" s="560">
        <v>0</v>
      </c>
      <c r="W18" s="330" t="s">
        <v>538</v>
      </c>
      <c r="X18" s="753"/>
      <c r="Y18" s="754"/>
      <c r="Z18" s="329"/>
    </row>
    <row r="19" spans="1:26" ht="13.5" customHeight="1" thickBot="1" x14ac:dyDescent="0.25">
      <c r="A19" s="759" t="s">
        <v>421</v>
      </c>
      <c r="B19" s="761" t="s">
        <v>422</v>
      </c>
      <c r="C19" s="552" t="s">
        <v>409</v>
      </c>
      <c r="D19" s="553">
        <f t="shared" si="0"/>
        <v>1</v>
      </c>
      <c r="E19" s="558">
        <v>0</v>
      </c>
      <c r="F19" s="558">
        <v>0</v>
      </c>
      <c r="G19" s="558">
        <v>0</v>
      </c>
      <c r="H19" s="558">
        <v>0</v>
      </c>
      <c r="I19" s="558">
        <v>0</v>
      </c>
      <c r="J19" s="558">
        <v>0</v>
      </c>
      <c r="K19" s="558">
        <v>0</v>
      </c>
      <c r="L19" s="558">
        <v>0</v>
      </c>
      <c r="M19" s="558">
        <v>0</v>
      </c>
      <c r="N19" s="558">
        <v>0</v>
      </c>
      <c r="O19" s="558">
        <v>1</v>
      </c>
      <c r="P19" s="558">
        <v>0</v>
      </c>
      <c r="Q19" s="558">
        <v>0</v>
      </c>
      <c r="R19" s="558">
        <v>0</v>
      </c>
      <c r="S19" s="558">
        <v>0</v>
      </c>
      <c r="T19" s="558">
        <v>0</v>
      </c>
      <c r="U19" s="558">
        <v>0</v>
      </c>
      <c r="V19" s="558">
        <v>0</v>
      </c>
      <c r="W19" s="552" t="s">
        <v>536</v>
      </c>
      <c r="X19" s="745" t="s">
        <v>705</v>
      </c>
      <c r="Y19" s="747"/>
      <c r="Z19" s="329"/>
    </row>
    <row r="20" spans="1:26" ht="13.5" thickBot="1" x14ac:dyDescent="0.25">
      <c r="A20" s="763"/>
      <c r="B20" s="764"/>
      <c r="C20" s="331" t="s">
        <v>410</v>
      </c>
      <c r="D20" s="345">
        <f t="shared" si="0"/>
        <v>1</v>
      </c>
      <c r="E20" s="559">
        <v>0</v>
      </c>
      <c r="F20" s="559">
        <v>0</v>
      </c>
      <c r="G20" s="559">
        <v>0</v>
      </c>
      <c r="H20" s="559">
        <v>0</v>
      </c>
      <c r="I20" s="559">
        <v>0</v>
      </c>
      <c r="J20" s="559">
        <v>0</v>
      </c>
      <c r="K20" s="559">
        <v>0</v>
      </c>
      <c r="L20" s="559">
        <v>0</v>
      </c>
      <c r="M20" s="559">
        <v>0</v>
      </c>
      <c r="N20" s="559">
        <v>0</v>
      </c>
      <c r="O20" s="559">
        <v>0</v>
      </c>
      <c r="P20" s="559">
        <v>1</v>
      </c>
      <c r="Q20" s="559">
        <v>0</v>
      </c>
      <c r="R20" s="559">
        <v>0</v>
      </c>
      <c r="S20" s="559">
        <v>0</v>
      </c>
      <c r="T20" s="559">
        <v>0</v>
      </c>
      <c r="U20" s="559">
        <v>0</v>
      </c>
      <c r="V20" s="559">
        <v>0</v>
      </c>
      <c r="W20" s="331" t="s">
        <v>538</v>
      </c>
      <c r="X20" s="749"/>
      <c r="Y20" s="748"/>
      <c r="Z20" s="329"/>
    </row>
    <row r="21" spans="1:26" ht="17.25" customHeight="1" thickBot="1" x14ac:dyDescent="0.25">
      <c r="A21" s="757" t="s">
        <v>423</v>
      </c>
      <c r="B21" s="758" t="s">
        <v>424</v>
      </c>
      <c r="C21" s="330" t="s">
        <v>409</v>
      </c>
      <c r="D21" s="346">
        <f t="shared" si="0"/>
        <v>2</v>
      </c>
      <c r="E21" s="560">
        <v>0</v>
      </c>
      <c r="F21" s="560">
        <v>0</v>
      </c>
      <c r="G21" s="560">
        <v>0</v>
      </c>
      <c r="H21" s="560">
        <v>0</v>
      </c>
      <c r="I21" s="560">
        <v>0</v>
      </c>
      <c r="J21" s="560">
        <v>1</v>
      </c>
      <c r="K21" s="560">
        <v>0</v>
      </c>
      <c r="L21" s="560">
        <v>0</v>
      </c>
      <c r="M21" s="560">
        <v>0</v>
      </c>
      <c r="N21" s="560">
        <v>0</v>
      </c>
      <c r="O21" s="560">
        <v>0</v>
      </c>
      <c r="P21" s="560">
        <v>0</v>
      </c>
      <c r="Q21" s="560">
        <v>1</v>
      </c>
      <c r="R21" s="560">
        <v>0</v>
      </c>
      <c r="S21" s="560">
        <v>0</v>
      </c>
      <c r="T21" s="560">
        <v>0</v>
      </c>
      <c r="U21" s="560">
        <v>0</v>
      </c>
      <c r="V21" s="560">
        <v>0</v>
      </c>
      <c r="W21" s="330" t="s">
        <v>536</v>
      </c>
      <c r="X21" s="753" t="s">
        <v>708</v>
      </c>
      <c r="Y21" s="754"/>
      <c r="Z21" s="329"/>
    </row>
    <row r="22" spans="1:26" ht="13.5" thickBot="1" x14ac:dyDescent="0.25">
      <c r="A22" s="757"/>
      <c r="B22" s="758"/>
      <c r="C22" s="330" t="s">
        <v>410</v>
      </c>
      <c r="D22" s="346">
        <f t="shared" si="0"/>
        <v>0</v>
      </c>
      <c r="E22" s="560">
        <v>0</v>
      </c>
      <c r="F22" s="560">
        <v>0</v>
      </c>
      <c r="G22" s="560">
        <v>0</v>
      </c>
      <c r="H22" s="560">
        <v>0</v>
      </c>
      <c r="I22" s="560">
        <v>0</v>
      </c>
      <c r="J22" s="560">
        <v>0</v>
      </c>
      <c r="K22" s="560">
        <v>0</v>
      </c>
      <c r="L22" s="560">
        <v>0</v>
      </c>
      <c r="M22" s="560">
        <v>0</v>
      </c>
      <c r="N22" s="560">
        <v>0</v>
      </c>
      <c r="O22" s="560">
        <v>0</v>
      </c>
      <c r="P22" s="560">
        <v>0</v>
      </c>
      <c r="Q22" s="560">
        <v>0</v>
      </c>
      <c r="R22" s="560">
        <v>0</v>
      </c>
      <c r="S22" s="560">
        <v>0</v>
      </c>
      <c r="T22" s="560">
        <v>0</v>
      </c>
      <c r="U22" s="560">
        <v>0</v>
      </c>
      <c r="V22" s="560">
        <v>0</v>
      </c>
      <c r="W22" s="330" t="s">
        <v>538</v>
      </c>
      <c r="X22" s="753"/>
      <c r="Y22" s="754"/>
      <c r="Z22" s="329"/>
    </row>
    <row r="23" spans="1:26" ht="13.5" thickBot="1" x14ac:dyDescent="0.25">
      <c r="A23" s="759" t="s">
        <v>425</v>
      </c>
      <c r="B23" s="761" t="s">
        <v>426</v>
      </c>
      <c r="C23" s="552" t="s">
        <v>409</v>
      </c>
      <c r="D23" s="553">
        <f t="shared" si="0"/>
        <v>7</v>
      </c>
      <c r="E23" s="558">
        <v>0</v>
      </c>
      <c r="F23" s="558">
        <v>0</v>
      </c>
      <c r="G23" s="558">
        <v>0</v>
      </c>
      <c r="H23" s="558">
        <v>0</v>
      </c>
      <c r="I23" s="558">
        <v>0</v>
      </c>
      <c r="J23" s="558">
        <v>0</v>
      </c>
      <c r="K23" s="558">
        <v>1</v>
      </c>
      <c r="L23" s="558">
        <v>1</v>
      </c>
      <c r="M23" s="558">
        <v>1</v>
      </c>
      <c r="N23" s="558">
        <v>0</v>
      </c>
      <c r="O23" s="558">
        <v>0</v>
      </c>
      <c r="P23" s="558">
        <v>1</v>
      </c>
      <c r="Q23" s="558">
        <v>1</v>
      </c>
      <c r="R23" s="558">
        <v>1</v>
      </c>
      <c r="S23" s="558">
        <v>0</v>
      </c>
      <c r="T23" s="558">
        <v>0</v>
      </c>
      <c r="U23" s="558">
        <v>1</v>
      </c>
      <c r="V23" s="558"/>
      <c r="W23" s="552" t="s">
        <v>536</v>
      </c>
      <c r="X23" s="745" t="s">
        <v>706</v>
      </c>
      <c r="Y23" s="747"/>
      <c r="Z23" s="329"/>
    </row>
    <row r="24" spans="1:26" ht="13.5" thickBot="1" x14ac:dyDescent="0.25">
      <c r="A24" s="763"/>
      <c r="B24" s="764"/>
      <c r="C24" s="331" t="s">
        <v>410</v>
      </c>
      <c r="D24" s="345">
        <f t="shared" si="0"/>
        <v>1</v>
      </c>
      <c r="E24" s="559">
        <v>0</v>
      </c>
      <c r="F24" s="559">
        <v>0</v>
      </c>
      <c r="G24" s="559">
        <v>0</v>
      </c>
      <c r="H24" s="559">
        <v>0</v>
      </c>
      <c r="I24" s="559">
        <v>0</v>
      </c>
      <c r="J24" s="559">
        <v>0</v>
      </c>
      <c r="K24" s="559">
        <v>0</v>
      </c>
      <c r="L24" s="559">
        <v>0</v>
      </c>
      <c r="M24" s="559">
        <v>0</v>
      </c>
      <c r="N24" s="559">
        <v>1</v>
      </c>
      <c r="O24" s="559">
        <v>0</v>
      </c>
      <c r="P24" s="559">
        <v>0</v>
      </c>
      <c r="Q24" s="559">
        <v>0</v>
      </c>
      <c r="R24" s="559">
        <v>0</v>
      </c>
      <c r="S24" s="559">
        <v>0</v>
      </c>
      <c r="T24" s="559">
        <v>0</v>
      </c>
      <c r="U24" s="559">
        <v>0</v>
      </c>
      <c r="V24" s="559">
        <v>0</v>
      </c>
      <c r="W24" s="331" t="s">
        <v>538</v>
      </c>
      <c r="X24" s="749"/>
      <c r="Y24" s="748"/>
      <c r="Z24" s="329"/>
    </row>
    <row r="25" spans="1:26" ht="17.25" customHeight="1" thickBot="1" x14ac:dyDescent="0.25">
      <c r="A25" s="757" t="s">
        <v>427</v>
      </c>
      <c r="B25" s="758" t="s">
        <v>428</v>
      </c>
      <c r="C25" s="330" t="s">
        <v>409</v>
      </c>
      <c r="D25" s="346">
        <f t="shared" si="0"/>
        <v>2</v>
      </c>
      <c r="E25" s="560">
        <v>0</v>
      </c>
      <c r="F25" s="560">
        <v>0</v>
      </c>
      <c r="G25" s="560">
        <v>0</v>
      </c>
      <c r="H25" s="560">
        <v>0</v>
      </c>
      <c r="I25" s="560">
        <v>0</v>
      </c>
      <c r="J25" s="560">
        <v>0</v>
      </c>
      <c r="K25" s="560">
        <v>0</v>
      </c>
      <c r="L25" s="560">
        <v>0</v>
      </c>
      <c r="M25" s="560">
        <v>0</v>
      </c>
      <c r="N25" s="560">
        <v>0</v>
      </c>
      <c r="O25" s="560">
        <v>0</v>
      </c>
      <c r="P25" s="560">
        <v>0</v>
      </c>
      <c r="Q25" s="560">
        <v>0</v>
      </c>
      <c r="R25" s="560">
        <v>2</v>
      </c>
      <c r="S25" s="560">
        <v>0</v>
      </c>
      <c r="T25" s="560">
        <v>0</v>
      </c>
      <c r="U25" s="560">
        <v>0</v>
      </c>
      <c r="V25" s="560">
        <v>0</v>
      </c>
      <c r="W25" s="330" t="s">
        <v>536</v>
      </c>
      <c r="X25" s="753" t="s">
        <v>707</v>
      </c>
      <c r="Y25" s="754"/>
      <c r="Z25" s="329"/>
    </row>
    <row r="26" spans="1:26" ht="13.5" thickBot="1" x14ac:dyDescent="0.25">
      <c r="A26" s="757"/>
      <c r="B26" s="758"/>
      <c r="C26" s="330" t="s">
        <v>410</v>
      </c>
      <c r="D26" s="346">
        <f t="shared" si="0"/>
        <v>6</v>
      </c>
      <c r="E26" s="560">
        <v>0</v>
      </c>
      <c r="F26" s="560">
        <v>0</v>
      </c>
      <c r="G26" s="560">
        <v>0</v>
      </c>
      <c r="H26" s="560">
        <v>0</v>
      </c>
      <c r="I26" s="560">
        <v>0</v>
      </c>
      <c r="J26" s="560">
        <v>0</v>
      </c>
      <c r="K26" s="560">
        <v>0</v>
      </c>
      <c r="L26" s="560">
        <v>0</v>
      </c>
      <c r="M26" s="560">
        <v>1</v>
      </c>
      <c r="N26" s="560">
        <v>0</v>
      </c>
      <c r="O26" s="560">
        <v>2</v>
      </c>
      <c r="P26" s="560">
        <v>0</v>
      </c>
      <c r="Q26" s="560">
        <v>1</v>
      </c>
      <c r="R26" s="560">
        <v>0</v>
      </c>
      <c r="S26" s="560">
        <v>0</v>
      </c>
      <c r="T26" s="560">
        <v>2</v>
      </c>
      <c r="U26" s="560">
        <v>0</v>
      </c>
      <c r="V26" s="560">
        <v>0</v>
      </c>
      <c r="W26" s="330" t="s">
        <v>538</v>
      </c>
      <c r="X26" s="753"/>
      <c r="Y26" s="754"/>
      <c r="Z26" s="329"/>
    </row>
    <row r="27" spans="1:26" ht="13.5" customHeight="1" thickBot="1" x14ac:dyDescent="0.25">
      <c r="A27" s="759" t="s">
        <v>429</v>
      </c>
      <c r="B27" s="761" t="s">
        <v>430</v>
      </c>
      <c r="C27" s="552" t="s">
        <v>409</v>
      </c>
      <c r="D27" s="553">
        <f t="shared" si="0"/>
        <v>7</v>
      </c>
      <c r="E27" s="558">
        <v>0</v>
      </c>
      <c r="F27" s="558">
        <v>0</v>
      </c>
      <c r="G27" s="558">
        <v>0</v>
      </c>
      <c r="H27" s="558">
        <v>0</v>
      </c>
      <c r="I27" s="558">
        <v>0</v>
      </c>
      <c r="J27" s="558">
        <v>0</v>
      </c>
      <c r="K27" s="558">
        <v>0</v>
      </c>
      <c r="L27" s="558">
        <v>0</v>
      </c>
      <c r="M27" s="558">
        <v>1</v>
      </c>
      <c r="N27" s="558">
        <v>1</v>
      </c>
      <c r="O27" s="558">
        <v>2</v>
      </c>
      <c r="P27" s="558">
        <v>0</v>
      </c>
      <c r="Q27" s="558">
        <v>1</v>
      </c>
      <c r="R27" s="558">
        <v>1</v>
      </c>
      <c r="S27" s="558">
        <v>1</v>
      </c>
      <c r="T27" s="558">
        <v>0</v>
      </c>
      <c r="U27" s="558">
        <v>0</v>
      </c>
      <c r="V27" s="558">
        <v>0</v>
      </c>
      <c r="W27" s="552" t="s">
        <v>536</v>
      </c>
      <c r="X27" s="745" t="s">
        <v>709</v>
      </c>
      <c r="Y27" s="747"/>
      <c r="Z27" s="329"/>
    </row>
    <row r="28" spans="1:26" ht="13.5" thickBot="1" x14ac:dyDescent="0.25">
      <c r="A28" s="763"/>
      <c r="B28" s="764"/>
      <c r="C28" s="331" t="s">
        <v>410</v>
      </c>
      <c r="D28" s="345">
        <f t="shared" si="0"/>
        <v>1</v>
      </c>
      <c r="E28" s="559">
        <v>0</v>
      </c>
      <c r="F28" s="559">
        <v>0</v>
      </c>
      <c r="G28" s="559">
        <v>0</v>
      </c>
      <c r="H28" s="559">
        <v>0</v>
      </c>
      <c r="I28" s="559">
        <v>0</v>
      </c>
      <c r="J28" s="559">
        <v>0</v>
      </c>
      <c r="K28" s="559">
        <v>0</v>
      </c>
      <c r="L28" s="559">
        <v>0</v>
      </c>
      <c r="M28" s="559">
        <v>0</v>
      </c>
      <c r="N28" s="559">
        <v>0</v>
      </c>
      <c r="O28" s="559">
        <v>0</v>
      </c>
      <c r="P28" s="559">
        <v>0</v>
      </c>
      <c r="Q28" s="559">
        <v>0</v>
      </c>
      <c r="R28" s="559">
        <v>1</v>
      </c>
      <c r="S28" s="559">
        <v>0</v>
      </c>
      <c r="T28" s="559">
        <v>0</v>
      </c>
      <c r="U28" s="559">
        <v>0</v>
      </c>
      <c r="V28" s="559">
        <v>0</v>
      </c>
      <c r="W28" s="331" t="s">
        <v>538</v>
      </c>
      <c r="X28" s="749"/>
      <c r="Y28" s="748"/>
      <c r="Z28" s="329"/>
    </row>
    <row r="29" spans="1:26" ht="17.25" customHeight="1" thickBot="1" x14ac:dyDescent="0.25">
      <c r="A29" s="757" t="s">
        <v>431</v>
      </c>
      <c r="B29" s="758" t="s">
        <v>432</v>
      </c>
      <c r="C29" s="330" t="s">
        <v>409</v>
      </c>
      <c r="D29" s="346">
        <f t="shared" si="0"/>
        <v>6</v>
      </c>
      <c r="E29" s="560">
        <v>0</v>
      </c>
      <c r="F29" s="560">
        <v>0</v>
      </c>
      <c r="G29" s="560">
        <v>0</v>
      </c>
      <c r="H29" s="560">
        <v>0</v>
      </c>
      <c r="I29" s="560">
        <v>0</v>
      </c>
      <c r="J29" s="560">
        <v>0</v>
      </c>
      <c r="K29" s="560">
        <v>0</v>
      </c>
      <c r="L29" s="560">
        <v>0</v>
      </c>
      <c r="M29" s="560">
        <v>0</v>
      </c>
      <c r="N29" s="560">
        <v>1</v>
      </c>
      <c r="O29" s="560">
        <v>1</v>
      </c>
      <c r="P29" s="560">
        <v>2</v>
      </c>
      <c r="Q29" s="560">
        <v>0</v>
      </c>
      <c r="R29" s="560">
        <v>0</v>
      </c>
      <c r="S29" s="560">
        <v>1</v>
      </c>
      <c r="T29" s="560">
        <v>0</v>
      </c>
      <c r="U29" s="560">
        <v>1</v>
      </c>
      <c r="V29" s="560">
        <v>0</v>
      </c>
      <c r="W29" s="330" t="s">
        <v>536</v>
      </c>
      <c r="X29" s="753" t="s">
        <v>710</v>
      </c>
      <c r="Y29" s="754"/>
      <c r="Z29" s="329"/>
    </row>
    <row r="30" spans="1:26" ht="13.5" thickBot="1" x14ac:dyDescent="0.25">
      <c r="A30" s="757"/>
      <c r="B30" s="758"/>
      <c r="C30" s="330" t="s">
        <v>410</v>
      </c>
      <c r="D30" s="346">
        <f t="shared" si="0"/>
        <v>3</v>
      </c>
      <c r="E30" s="560">
        <v>0</v>
      </c>
      <c r="F30" s="560">
        <v>0</v>
      </c>
      <c r="G30" s="560">
        <v>0</v>
      </c>
      <c r="H30" s="560">
        <v>0</v>
      </c>
      <c r="I30" s="560">
        <v>0</v>
      </c>
      <c r="J30" s="560">
        <v>0</v>
      </c>
      <c r="K30" s="560">
        <v>0</v>
      </c>
      <c r="L30" s="560">
        <v>0</v>
      </c>
      <c r="M30" s="560">
        <v>0</v>
      </c>
      <c r="N30" s="560">
        <v>0</v>
      </c>
      <c r="O30" s="560">
        <v>0</v>
      </c>
      <c r="P30" s="560">
        <v>1</v>
      </c>
      <c r="Q30" s="560">
        <v>0</v>
      </c>
      <c r="R30" s="560">
        <v>2</v>
      </c>
      <c r="S30" s="560">
        <v>0</v>
      </c>
      <c r="T30" s="560">
        <v>0</v>
      </c>
      <c r="U30" s="560">
        <v>0</v>
      </c>
      <c r="V30" s="560">
        <v>0</v>
      </c>
      <c r="W30" s="330" t="s">
        <v>538</v>
      </c>
      <c r="X30" s="753"/>
      <c r="Y30" s="754"/>
      <c r="Z30" s="329"/>
    </row>
    <row r="31" spans="1:26" ht="13.5" customHeight="1" thickBot="1" x14ac:dyDescent="0.25">
      <c r="A31" s="759" t="s">
        <v>433</v>
      </c>
      <c r="B31" s="761" t="s">
        <v>434</v>
      </c>
      <c r="C31" s="552" t="s">
        <v>409</v>
      </c>
      <c r="D31" s="553">
        <f t="shared" si="0"/>
        <v>10</v>
      </c>
      <c r="E31" s="558">
        <v>0</v>
      </c>
      <c r="F31" s="558">
        <v>0</v>
      </c>
      <c r="G31" s="558">
        <v>0</v>
      </c>
      <c r="H31" s="558">
        <v>0</v>
      </c>
      <c r="I31" s="558">
        <v>0</v>
      </c>
      <c r="J31" s="558">
        <v>0</v>
      </c>
      <c r="K31" s="558">
        <v>0</v>
      </c>
      <c r="L31" s="558">
        <v>0</v>
      </c>
      <c r="M31" s="558">
        <v>0</v>
      </c>
      <c r="N31" s="558">
        <v>1</v>
      </c>
      <c r="O31" s="558">
        <v>2</v>
      </c>
      <c r="P31" s="558">
        <v>3</v>
      </c>
      <c r="Q31" s="558">
        <v>2</v>
      </c>
      <c r="R31" s="558">
        <v>0</v>
      </c>
      <c r="S31" s="558">
        <v>0</v>
      </c>
      <c r="T31" s="558">
        <v>2</v>
      </c>
      <c r="U31" s="558">
        <v>0</v>
      </c>
      <c r="V31" s="558">
        <v>0</v>
      </c>
      <c r="W31" s="552" t="s">
        <v>536</v>
      </c>
      <c r="X31" s="745" t="s">
        <v>711</v>
      </c>
      <c r="Y31" s="747"/>
      <c r="Z31" s="329"/>
    </row>
    <row r="32" spans="1:26" ht="13.5" thickBot="1" x14ac:dyDescent="0.25">
      <c r="A32" s="763"/>
      <c r="B32" s="764"/>
      <c r="C32" s="331" t="s">
        <v>410</v>
      </c>
      <c r="D32" s="345">
        <f t="shared" si="0"/>
        <v>2</v>
      </c>
      <c r="E32" s="559">
        <v>0</v>
      </c>
      <c r="F32" s="559">
        <v>0</v>
      </c>
      <c r="G32" s="559">
        <v>0</v>
      </c>
      <c r="H32" s="559">
        <v>0</v>
      </c>
      <c r="I32" s="559">
        <v>0</v>
      </c>
      <c r="J32" s="559">
        <v>0</v>
      </c>
      <c r="K32" s="559">
        <v>0</v>
      </c>
      <c r="L32" s="559">
        <v>0</v>
      </c>
      <c r="M32" s="559">
        <v>0</v>
      </c>
      <c r="N32" s="559">
        <v>0</v>
      </c>
      <c r="O32" s="559">
        <v>2</v>
      </c>
      <c r="P32" s="559">
        <v>0</v>
      </c>
      <c r="Q32" s="559">
        <v>0</v>
      </c>
      <c r="R32" s="559">
        <v>0</v>
      </c>
      <c r="S32" s="559">
        <v>0</v>
      </c>
      <c r="T32" s="559">
        <v>0</v>
      </c>
      <c r="U32" s="559">
        <v>0</v>
      </c>
      <c r="V32" s="559">
        <v>0</v>
      </c>
      <c r="W32" s="331" t="s">
        <v>538</v>
      </c>
      <c r="X32" s="749"/>
      <c r="Y32" s="748"/>
      <c r="Z32" s="329"/>
    </row>
    <row r="33" spans="1:26" ht="17.25" customHeight="1" thickBot="1" x14ac:dyDescent="0.25">
      <c r="A33" s="757" t="s">
        <v>435</v>
      </c>
      <c r="B33" s="758" t="s">
        <v>436</v>
      </c>
      <c r="C33" s="330" t="s">
        <v>409</v>
      </c>
      <c r="D33" s="346">
        <f t="shared" si="0"/>
        <v>0</v>
      </c>
      <c r="E33" s="560">
        <v>0</v>
      </c>
      <c r="F33" s="560">
        <v>0</v>
      </c>
      <c r="G33" s="560">
        <v>0</v>
      </c>
      <c r="H33" s="560">
        <v>0</v>
      </c>
      <c r="I33" s="560">
        <v>0</v>
      </c>
      <c r="J33" s="560">
        <v>0</v>
      </c>
      <c r="K33" s="560">
        <v>0</v>
      </c>
      <c r="L33" s="560">
        <v>0</v>
      </c>
      <c r="M33" s="560">
        <v>0</v>
      </c>
      <c r="N33" s="560">
        <v>0</v>
      </c>
      <c r="O33" s="560">
        <v>0</v>
      </c>
      <c r="P33" s="560">
        <v>0</v>
      </c>
      <c r="Q33" s="560">
        <v>0</v>
      </c>
      <c r="R33" s="560">
        <v>0</v>
      </c>
      <c r="S33" s="560">
        <v>0</v>
      </c>
      <c r="T33" s="560">
        <v>0</v>
      </c>
      <c r="U33" s="560">
        <v>0</v>
      </c>
      <c r="V33" s="560">
        <v>0</v>
      </c>
      <c r="W33" s="330" t="s">
        <v>536</v>
      </c>
      <c r="X33" s="753" t="s">
        <v>712</v>
      </c>
      <c r="Y33" s="754"/>
      <c r="Z33" s="329"/>
    </row>
    <row r="34" spans="1:26" ht="13.5" thickBot="1" x14ac:dyDescent="0.25">
      <c r="A34" s="757"/>
      <c r="B34" s="758"/>
      <c r="C34" s="330" t="s">
        <v>410</v>
      </c>
      <c r="D34" s="346">
        <f t="shared" si="0"/>
        <v>20</v>
      </c>
      <c r="E34" s="560">
        <v>0</v>
      </c>
      <c r="F34" s="560">
        <v>0</v>
      </c>
      <c r="G34" s="560">
        <v>0</v>
      </c>
      <c r="H34" s="560">
        <v>0</v>
      </c>
      <c r="I34" s="560">
        <v>0</v>
      </c>
      <c r="J34" s="560">
        <v>0</v>
      </c>
      <c r="K34" s="560">
        <v>1</v>
      </c>
      <c r="L34" s="560">
        <v>1</v>
      </c>
      <c r="M34" s="560">
        <v>2</v>
      </c>
      <c r="N34" s="560">
        <v>1</v>
      </c>
      <c r="O34" s="560">
        <v>6</v>
      </c>
      <c r="P34" s="560">
        <v>2</v>
      </c>
      <c r="Q34" s="560">
        <v>7</v>
      </c>
      <c r="R34" s="560">
        <v>0</v>
      </c>
      <c r="S34" s="560">
        <v>0</v>
      </c>
      <c r="T34" s="560">
        <v>0</v>
      </c>
      <c r="U34" s="560">
        <v>0</v>
      </c>
      <c r="V34" s="560">
        <v>0</v>
      </c>
      <c r="W34" s="330" t="s">
        <v>538</v>
      </c>
      <c r="X34" s="753"/>
      <c r="Y34" s="754"/>
      <c r="Z34" s="329"/>
    </row>
    <row r="35" spans="1:26" ht="13.5" customHeight="1" thickBot="1" x14ac:dyDescent="0.25">
      <c r="A35" s="759" t="s">
        <v>437</v>
      </c>
      <c r="B35" s="761" t="s">
        <v>438</v>
      </c>
      <c r="C35" s="552" t="s">
        <v>409</v>
      </c>
      <c r="D35" s="553">
        <f t="shared" si="0"/>
        <v>0</v>
      </c>
      <c r="E35" s="558">
        <v>0</v>
      </c>
      <c r="F35" s="558">
        <v>0</v>
      </c>
      <c r="G35" s="558">
        <v>0</v>
      </c>
      <c r="H35" s="558">
        <v>0</v>
      </c>
      <c r="I35" s="558">
        <v>0</v>
      </c>
      <c r="J35" s="558">
        <v>0</v>
      </c>
      <c r="K35" s="558">
        <v>0</v>
      </c>
      <c r="L35" s="558">
        <v>0</v>
      </c>
      <c r="M35" s="558">
        <v>0</v>
      </c>
      <c r="N35" s="558">
        <v>0</v>
      </c>
      <c r="O35" s="558">
        <v>0</v>
      </c>
      <c r="P35" s="558">
        <v>0</v>
      </c>
      <c r="Q35" s="558">
        <v>0</v>
      </c>
      <c r="R35" s="558">
        <v>0</v>
      </c>
      <c r="S35" s="558">
        <v>0</v>
      </c>
      <c r="T35" s="558">
        <v>0</v>
      </c>
      <c r="U35" s="558">
        <v>0</v>
      </c>
      <c r="V35" s="558">
        <v>0</v>
      </c>
      <c r="W35" s="552" t="s">
        <v>536</v>
      </c>
      <c r="X35" s="745" t="s">
        <v>713</v>
      </c>
      <c r="Y35" s="747"/>
      <c r="Z35" s="329"/>
    </row>
    <row r="36" spans="1:26" ht="13.5" thickBot="1" x14ac:dyDescent="0.25">
      <c r="A36" s="763"/>
      <c r="B36" s="764"/>
      <c r="C36" s="331" t="s">
        <v>410</v>
      </c>
      <c r="D36" s="345">
        <f t="shared" si="0"/>
        <v>1</v>
      </c>
      <c r="E36" s="559">
        <v>0</v>
      </c>
      <c r="F36" s="559">
        <v>0</v>
      </c>
      <c r="G36" s="559">
        <v>0</v>
      </c>
      <c r="H36" s="559">
        <v>0</v>
      </c>
      <c r="I36" s="559">
        <v>0</v>
      </c>
      <c r="J36" s="559">
        <v>0</v>
      </c>
      <c r="K36" s="559">
        <v>0</v>
      </c>
      <c r="L36" s="559">
        <v>0</v>
      </c>
      <c r="M36" s="559">
        <v>0</v>
      </c>
      <c r="N36" s="559">
        <v>0</v>
      </c>
      <c r="O36" s="559">
        <v>0</v>
      </c>
      <c r="P36" s="559">
        <v>0</v>
      </c>
      <c r="Q36" s="559">
        <v>0</v>
      </c>
      <c r="R36" s="559">
        <v>1</v>
      </c>
      <c r="S36" s="559">
        <v>0</v>
      </c>
      <c r="T36" s="559">
        <v>0</v>
      </c>
      <c r="U36" s="559">
        <v>0</v>
      </c>
      <c r="V36" s="559">
        <v>0</v>
      </c>
      <c r="W36" s="331" t="s">
        <v>538</v>
      </c>
      <c r="X36" s="749"/>
      <c r="Y36" s="748"/>
      <c r="Z36" s="329"/>
    </row>
    <row r="37" spans="1:26" ht="17.25" customHeight="1" thickBot="1" x14ac:dyDescent="0.25">
      <c r="A37" s="757" t="s">
        <v>439</v>
      </c>
      <c r="B37" s="758" t="s">
        <v>440</v>
      </c>
      <c r="C37" s="330" t="s">
        <v>409</v>
      </c>
      <c r="D37" s="346">
        <f t="shared" si="0"/>
        <v>0</v>
      </c>
      <c r="E37" s="560">
        <v>0</v>
      </c>
      <c r="F37" s="560">
        <v>0</v>
      </c>
      <c r="G37" s="560">
        <v>0</v>
      </c>
      <c r="H37" s="560">
        <v>0</v>
      </c>
      <c r="I37" s="560">
        <v>0</v>
      </c>
      <c r="J37" s="560">
        <v>0</v>
      </c>
      <c r="K37" s="560">
        <v>0</v>
      </c>
      <c r="L37" s="560">
        <v>0</v>
      </c>
      <c r="M37" s="560">
        <v>0</v>
      </c>
      <c r="N37" s="560">
        <v>0</v>
      </c>
      <c r="O37" s="560">
        <v>0</v>
      </c>
      <c r="P37" s="560">
        <v>0</v>
      </c>
      <c r="Q37" s="560">
        <v>0</v>
      </c>
      <c r="R37" s="560">
        <v>0</v>
      </c>
      <c r="S37" s="560">
        <v>0</v>
      </c>
      <c r="T37" s="560">
        <v>0</v>
      </c>
      <c r="U37" s="560">
        <v>0</v>
      </c>
      <c r="V37" s="560">
        <v>0</v>
      </c>
      <c r="W37" s="330" t="s">
        <v>536</v>
      </c>
      <c r="X37" s="753" t="s">
        <v>714</v>
      </c>
      <c r="Y37" s="754"/>
      <c r="Z37" s="329"/>
    </row>
    <row r="38" spans="1:26" ht="13.5" thickBot="1" x14ac:dyDescent="0.25">
      <c r="A38" s="757"/>
      <c r="B38" s="758"/>
      <c r="C38" s="330" t="s">
        <v>410</v>
      </c>
      <c r="D38" s="346">
        <f t="shared" si="0"/>
        <v>4</v>
      </c>
      <c r="E38" s="560">
        <v>0</v>
      </c>
      <c r="F38" s="560">
        <v>0</v>
      </c>
      <c r="G38" s="560">
        <v>0</v>
      </c>
      <c r="H38" s="560">
        <v>0</v>
      </c>
      <c r="I38" s="560">
        <v>0</v>
      </c>
      <c r="J38" s="560">
        <v>0</v>
      </c>
      <c r="K38" s="560">
        <v>0</v>
      </c>
      <c r="L38" s="560">
        <v>0</v>
      </c>
      <c r="M38" s="560">
        <v>0</v>
      </c>
      <c r="N38" s="560">
        <v>1</v>
      </c>
      <c r="O38" s="560">
        <v>0</v>
      </c>
      <c r="P38" s="560">
        <v>2</v>
      </c>
      <c r="Q38" s="560">
        <v>0</v>
      </c>
      <c r="R38" s="560">
        <v>0</v>
      </c>
      <c r="S38" s="560">
        <v>0</v>
      </c>
      <c r="T38" s="560">
        <v>0</v>
      </c>
      <c r="U38" s="560">
        <v>1</v>
      </c>
      <c r="V38" s="560">
        <v>0</v>
      </c>
      <c r="W38" s="330" t="s">
        <v>538</v>
      </c>
      <c r="X38" s="753"/>
      <c r="Y38" s="754"/>
      <c r="Z38" s="329"/>
    </row>
    <row r="39" spans="1:26" ht="13.5" thickBot="1" x14ac:dyDescent="0.25">
      <c r="A39" s="759" t="s">
        <v>441</v>
      </c>
      <c r="B39" s="761" t="s">
        <v>442</v>
      </c>
      <c r="C39" s="552" t="s">
        <v>409</v>
      </c>
      <c r="D39" s="553">
        <f t="shared" si="0"/>
        <v>6</v>
      </c>
      <c r="E39" s="558">
        <v>0</v>
      </c>
      <c r="F39" s="558">
        <v>0</v>
      </c>
      <c r="G39" s="558">
        <v>0</v>
      </c>
      <c r="H39" s="558">
        <v>0</v>
      </c>
      <c r="I39" s="558">
        <v>0</v>
      </c>
      <c r="J39" s="558">
        <v>0</v>
      </c>
      <c r="K39" s="558">
        <v>0</v>
      </c>
      <c r="L39" s="558">
        <v>0</v>
      </c>
      <c r="M39" s="558">
        <v>0</v>
      </c>
      <c r="N39" s="558">
        <v>0</v>
      </c>
      <c r="O39" s="558">
        <v>0</v>
      </c>
      <c r="P39" s="558">
        <v>0</v>
      </c>
      <c r="Q39" s="558">
        <v>0</v>
      </c>
      <c r="R39" s="558">
        <v>0</v>
      </c>
      <c r="S39" s="558">
        <v>4</v>
      </c>
      <c r="T39" s="558">
        <v>2</v>
      </c>
      <c r="U39" s="558">
        <v>0</v>
      </c>
      <c r="V39" s="558">
        <v>0</v>
      </c>
      <c r="W39" s="552" t="s">
        <v>536</v>
      </c>
      <c r="X39" s="745" t="s">
        <v>715</v>
      </c>
      <c r="Y39" s="747"/>
      <c r="Z39" s="329"/>
    </row>
    <row r="40" spans="1:26" ht="13.5" thickBot="1" x14ac:dyDescent="0.25">
      <c r="A40" s="763"/>
      <c r="B40" s="764"/>
      <c r="C40" s="331" t="s">
        <v>410</v>
      </c>
      <c r="D40" s="345">
        <f t="shared" si="0"/>
        <v>0</v>
      </c>
      <c r="E40" s="559">
        <v>0</v>
      </c>
      <c r="F40" s="559">
        <v>0</v>
      </c>
      <c r="G40" s="559">
        <v>0</v>
      </c>
      <c r="H40" s="559">
        <v>0</v>
      </c>
      <c r="I40" s="559">
        <v>0</v>
      </c>
      <c r="J40" s="559">
        <v>0</v>
      </c>
      <c r="K40" s="559">
        <v>0</v>
      </c>
      <c r="L40" s="559">
        <v>0</v>
      </c>
      <c r="M40" s="559">
        <v>0</v>
      </c>
      <c r="N40" s="559">
        <v>0</v>
      </c>
      <c r="O40" s="559">
        <v>0</v>
      </c>
      <c r="P40" s="559">
        <v>0</v>
      </c>
      <c r="Q40" s="559">
        <v>0</v>
      </c>
      <c r="R40" s="559">
        <v>0</v>
      </c>
      <c r="S40" s="559">
        <v>0</v>
      </c>
      <c r="T40" s="559">
        <v>0</v>
      </c>
      <c r="U40" s="559">
        <v>0</v>
      </c>
      <c r="V40" s="559">
        <v>0</v>
      </c>
      <c r="W40" s="331" t="s">
        <v>538</v>
      </c>
      <c r="X40" s="749"/>
      <c r="Y40" s="748"/>
      <c r="Z40" s="329"/>
    </row>
    <row r="41" spans="1:26" ht="17.25" customHeight="1" thickBot="1" x14ac:dyDescent="0.25">
      <c r="A41" s="757" t="s">
        <v>443</v>
      </c>
      <c r="B41" s="758" t="s">
        <v>444</v>
      </c>
      <c r="C41" s="330" t="s">
        <v>409</v>
      </c>
      <c r="D41" s="346">
        <f t="shared" si="0"/>
        <v>1</v>
      </c>
      <c r="E41" s="560">
        <v>0</v>
      </c>
      <c r="F41" s="560">
        <v>0</v>
      </c>
      <c r="G41" s="560">
        <v>0</v>
      </c>
      <c r="H41" s="560">
        <v>0</v>
      </c>
      <c r="I41" s="560">
        <v>0</v>
      </c>
      <c r="J41" s="560">
        <v>0</v>
      </c>
      <c r="K41" s="560">
        <v>0</v>
      </c>
      <c r="L41" s="560">
        <v>0</v>
      </c>
      <c r="M41" s="560">
        <v>0</v>
      </c>
      <c r="N41" s="560">
        <v>0</v>
      </c>
      <c r="O41" s="560">
        <v>0</v>
      </c>
      <c r="P41" s="560">
        <v>0</v>
      </c>
      <c r="Q41" s="560">
        <v>0</v>
      </c>
      <c r="R41" s="560">
        <v>0</v>
      </c>
      <c r="S41" s="560">
        <v>0</v>
      </c>
      <c r="T41" s="560">
        <v>1</v>
      </c>
      <c r="U41" s="560">
        <v>0</v>
      </c>
      <c r="V41" s="560">
        <v>0</v>
      </c>
      <c r="W41" s="330" t="s">
        <v>536</v>
      </c>
      <c r="X41" s="753" t="s">
        <v>716</v>
      </c>
      <c r="Y41" s="754"/>
      <c r="Z41" s="329"/>
    </row>
    <row r="42" spans="1:26" ht="13.5" thickBot="1" x14ac:dyDescent="0.25">
      <c r="A42" s="757"/>
      <c r="B42" s="758"/>
      <c r="C42" s="330" t="s">
        <v>410</v>
      </c>
      <c r="D42" s="346">
        <f t="shared" si="0"/>
        <v>0</v>
      </c>
      <c r="E42" s="560">
        <v>0</v>
      </c>
      <c r="F42" s="560">
        <v>0</v>
      </c>
      <c r="G42" s="560">
        <v>0</v>
      </c>
      <c r="H42" s="560">
        <v>0</v>
      </c>
      <c r="I42" s="560">
        <v>0</v>
      </c>
      <c r="J42" s="560">
        <v>0</v>
      </c>
      <c r="K42" s="560">
        <v>0</v>
      </c>
      <c r="L42" s="560">
        <v>0</v>
      </c>
      <c r="M42" s="560">
        <v>0</v>
      </c>
      <c r="N42" s="560">
        <v>0</v>
      </c>
      <c r="O42" s="560">
        <v>0</v>
      </c>
      <c r="P42" s="560">
        <v>0</v>
      </c>
      <c r="Q42" s="560">
        <v>0</v>
      </c>
      <c r="R42" s="560">
        <v>0</v>
      </c>
      <c r="S42" s="560">
        <v>0</v>
      </c>
      <c r="T42" s="560">
        <v>0</v>
      </c>
      <c r="U42" s="560">
        <v>0</v>
      </c>
      <c r="V42" s="560">
        <v>0</v>
      </c>
      <c r="W42" s="330" t="s">
        <v>538</v>
      </c>
      <c r="X42" s="753"/>
      <c r="Y42" s="754"/>
      <c r="Z42" s="329"/>
    </row>
    <row r="43" spans="1:26" ht="19.5" customHeight="1" thickBot="1" x14ac:dyDescent="0.25">
      <c r="A43" s="759" t="s">
        <v>445</v>
      </c>
      <c r="B43" s="761" t="s">
        <v>446</v>
      </c>
      <c r="C43" s="552" t="s">
        <v>409</v>
      </c>
      <c r="D43" s="553">
        <f t="shared" si="0"/>
        <v>1</v>
      </c>
      <c r="E43" s="558">
        <v>0</v>
      </c>
      <c r="F43" s="558">
        <v>0</v>
      </c>
      <c r="G43" s="558">
        <v>0</v>
      </c>
      <c r="H43" s="558">
        <v>0</v>
      </c>
      <c r="I43" s="558">
        <v>0</v>
      </c>
      <c r="J43" s="558">
        <v>0</v>
      </c>
      <c r="K43" s="558">
        <v>0</v>
      </c>
      <c r="L43" s="558">
        <v>0</v>
      </c>
      <c r="M43" s="558">
        <v>0</v>
      </c>
      <c r="N43" s="558">
        <v>0</v>
      </c>
      <c r="O43" s="558">
        <v>0</v>
      </c>
      <c r="P43" s="558">
        <v>0</v>
      </c>
      <c r="Q43" s="558">
        <v>1</v>
      </c>
      <c r="R43" s="558">
        <v>0</v>
      </c>
      <c r="S43" s="558">
        <v>0</v>
      </c>
      <c r="T43" s="558">
        <v>0</v>
      </c>
      <c r="U43" s="558">
        <v>0</v>
      </c>
      <c r="V43" s="558">
        <v>0</v>
      </c>
      <c r="W43" s="552" t="s">
        <v>536</v>
      </c>
      <c r="X43" s="745" t="s">
        <v>717</v>
      </c>
      <c r="Y43" s="747"/>
      <c r="Z43" s="329"/>
    </row>
    <row r="44" spans="1:26" ht="19.5" customHeight="1" thickBot="1" x14ac:dyDescent="0.25">
      <c r="A44" s="763"/>
      <c r="B44" s="764"/>
      <c r="C44" s="331" t="s">
        <v>410</v>
      </c>
      <c r="D44" s="345">
        <f t="shared" si="0"/>
        <v>0</v>
      </c>
      <c r="E44" s="559">
        <v>0</v>
      </c>
      <c r="F44" s="559">
        <v>0</v>
      </c>
      <c r="G44" s="559">
        <v>0</v>
      </c>
      <c r="H44" s="559">
        <v>0</v>
      </c>
      <c r="I44" s="559">
        <v>0</v>
      </c>
      <c r="J44" s="559">
        <v>0</v>
      </c>
      <c r="K44" s="559">
        <v>0</v>
      </c>
      <c r="L44" s="559">
        <v>0</v>
      </c>
      <c r="M44" s="559">
        <v>0</v>
      </c>
      <c r="N44" s="559">
        <v>0</v>
      </c>
      <c r="O44" s="559">
        <v>0</v>
      </c>
      <c r="P44" s="559">
        <v>0</v>
      </c>
      <c r="Q44" s="559">
        <v>0</v>
      </c>
      <c r="R44" s="559">
        <v>0</v>
      </c>
      <c r="S44" s="559">
        <v>0</v>
      </c>
      <c r="T44" s="559">
        <v>0</v>
      </c>
      <c r="U44" s="559">
        <v>0</v>
      </c>
      <c r="V44" s="559">
        <v>0</v>
      </c>
      <c r="W44" s="331" t="s">
        <v>538</v>
      </c>
      <c r="X44" s="749"/>
      <c r="Y44" s="748"/>
      <c r="Z44" s="329"/>
    </row>
    <row r="45" spans="1:26" ht="17.25" customHeight="1" thickBot="1" x14ac:dyDescent="0.25">
      <c r="A45" s="757" t="s">
        <v>447</v>
      </c>
      <c r="B45" s="758" t="s">
        <v>448</v>
      </c>
      <c r="C45" s="330" t="s">
        <v>409</v>
      </c>
      <c r="D45" s="346">
        <f t="shared" si="0"/>
        <v>1</v>
      </c>
      <c r="E45" s="560">
        <v>0</v>
      </c>
      <c r="F45" s="560">
        <v>0</v>
      </c>
      <c r="G45" s="560">
        <v>0</v>
      </c>
      <c r="H45" s="560">
        <v>0</v>
      </c>
      <c r="I45" s="560">
        <v>0</v>
      </c>
      <c r="J45" s="560">
        <v>0</v>
      </c>
      <c r="K45" s="560">
        <v>0</v>
      </c>
      <c r="L45" s="560">
        <v>0</v>
      </c>
      <c r="M45" s="560">
        <v>0</v>
      </c>
      <c r="N45" s="560">
        <v>0</v>
      </c>
      <c r="O45" s="560">
        <v>0</v>
      </c>
      <c r="P45" s="560">
        <v>0</v>
      </c>
      <c r="Q45" s="560">
        <v>0</v>
      </c>
      <c r="R45" s="560">
        <v>1</v>
      </c>
      <c r="S45" s="560">
        <v>0</v>
      </c>
      <c r="T45" s="560">
        <v>0</v>
      </c>
      <c r="U45" s="560">
        <v>0</v>
      </c>
      <c r="V45" s="560">
        <v>0</v>
      </c>
      <c r="W45" s="330" t="s">
        <v>536</v>
      </c>
      <c r="X45" s="753" t="s">
        <v>718</v>
      </c>
      <c r="Y45" s="754"/>
      <c r="Z45" s="329"/>
    </row>
    <row r="46" spans="1:26" ht="13.5" thickBot="1" x14ac:dyDescent="0.25">
      <c r="A46" s="757"/>
      <c r="B46" s="758"/>
      <c r="C46" s="330" t="s">
        <v>410</v>
      </c>
      <c r="D46" s="346">
        <f t="shared" si="0"/>
        <v>1</v>
      </c>
      <c r="E46" s="560">
        <v>0</v>
      </c>
      <c r="F46" s="560">
        <v>0</v>
      </c>
      <c r="G46" s="560">
        <v>0</v>
      </c>
      <c r="H46" s="560">
        <v>0</v>
      </c>
      <c r="I46" s="560">
        <v>0</v>
      </c>
      <c r="J46" s="560">
        <v>0</v>
      </c>
      <c r="K46" s="560">
        <v>0</v>
      </c>
      <c r="L46" s="560">
        <v>0</v>
      </c>
      <c r="M46" s="560">
        <v>0</v>
      </c>
      <c r="N46" s="560">
        <v>0</v>
      </c>
      <c r="O46" s="560">
        <v>0</v>
      </c>
      <c r="P46" s="560">
        <v>0</v>
      </c>
      <c r="Q46" s="560">
        <v>0</v>
      </c>
      <c r="R46" s="560">
        <v>0</v>
      </c>
      <c r="S46" s="560">
        <v>1</v>
      </c>
      <c r="T46" s="560">
        <v>0</v>
      </c>
      <c r="U46" s="560">
        <v>0</v>
      </c>
      <c r="V46" s="560">
        <v>0</v>
      </c>
      <c r="W46" s="330" t="s">
        <v>538</v>
      </c>
      <c r="X46" s="753"/>
      <c r="Y46" s="754"/>
      <c r="Z46" s="329"/>
    </row>
    <row r="47" spans="1:26" ht="13.5" thickBot="1" x14ac:dyDescent="0.25">
      <c r="A47" s="759" t="s">
        <v>449</v>
      </c>
      <c r="B47" s="761" t="s">
        <v>450</v>
      </c>
      <c r="C47" s="552" t="s">
        <v>409</v>
      </c>
      <c r="D47" s="553">
        <f t="shared" si="0"/>
        <v>1</v>
      </c>
      <c r="E47" s="558">
        <v>0</v>
      </c>
      <c r="F47" s="558">
        <v>0</v>
      </c>
      <c r="G47" s="558">
        <v>0</v>
      </c>
      <c r="H47" s="558">
        <v>0</v>
      </c>
      <c r="I47" s="558">
        <v>0</v>
      </c>
      <c r="J47" s="558">
        <v>0</v>
      </c>
      <c r="K47" s="558">
        <v>0</v>
      </c>
      <c r="L47" s="558">
        <v>0</v>
      </c>
      <c r="M47" s="558">
        <v>0</v>
      </c>
      <c r="N47" s="558">
        <v>0</v>
      </c>
      <c r="O47" s="558">
        <v>0</v>
      </c>
      <c r="P47" s="558">
        <v>1</v>
      </c>
      <c r="Q47" s="558">
        <v>0</v>
      </c>
      <c r="R47" s="558">
        <v>0</v>
      </c>
      <c r="S47" s="558">
        <v>0</v>
      </c>
      <c r="T47" s="558">
        <v>0</v>
      </c>
      <c r="U47" s="558">
        <v>0</v>
      </c>
      <c r="V47" s="558">
        <v>0</v>
      </c>
      <c r="W47" s="552" t="s">
        <v>536</v>
      </c>
      <c r="X47" s="745" t="s">
        <v>757</v>
      </c>
      <c r="Y47" s="747"/>
      <c r="Z47" s="329"/>
    </row>
    <row r="48" spans="1:26" ht="13.5" thickBot="1" x14ac:dyDescent="0.25">
      <c r="A48" s="763"/>
      <c r="B48" s="764"/>
      <c r="C48" s="331" t="s">
        <v>410</v>
      </c>
      <c r="D48" s="345">
        <f t="shared" si="0"/>
        <v>0</v>
      </c>
      <c r="E48" s="559">
        <v>0</v>
      </c>
      <c r="F48" s="559">
        <v>0</v>
      </c>
      <c r="G48" s="559">
        <v>0</v>
      </c>
      <c r="H48" s="559">
        <v>0</v>
      </c>
      <c r="I48" s="559">
        <v>0</v>
      </c>
      <c r="J48" s="559">
        <v>0</v>
      </c>
      <c r="K48" s="559">
        <v>0</v>
      </c>
      <c r="L48" s="559">
        <v>0</v>
      </c>
      <c r="M48" s="559">
        <v>0</v>
      </c>
      <c r="N48" s="559">
        <v>0</v>
      </c>
      <c r="O48" s="559">
        <v>0</v>
      </c>
      <c r="P48" s="559">
        <v>0</v>
      </c>
      <c r="Q48" s="559">
        <v>0</v>
      </c>
      <c r="R48" s="559">
        <v>0</v>
      </c>
      <c r="S48" s="559">
        <v>0</v>
      </c>
      <c r="T48" s="559">
        <v>0</v>
      </c>
      <c r="U48" s="559">
        <v>0</v>
      </c>
      <c r="V48" s="559">
        <v>0</v>
      </c>
      <c r="W48" s="331" t="s">
        <v>538</v>
      </c>
      <c r="X48" s="749"/>
      <c r="Y48" s="748"/>
      <c r="Z48" s="329"/>
    </row>
    <row r="49" spans="1:26" ht="17.25" customHeight="1" thickBot="1" x14ac:dyDescent="0.25">
      <c r="A49" s="757" t="s">
        <v>451</v>
      </c>
      <c r="B49" s="758" t="s">
        <v>452</v>
      </c>
      <c r="C49" s="330" t="s">
        <v>409</v>
      </c>
      <c r="D49" s="346">
        <f t="shared" si="0"/>
        <v>8</v>
      </c>
      <c r="E49" s="560">
        <v>0</v>
      </c>
      <c r="F49" s="560">
        <v>0</v>
      </c>
      <c r="G49" s="560">
        <v>0</v>
      </c>
      <c r="H49" s="560">
        <v>1</v>
      </c>
      <c r="I49" s="560">
        <v>1</v>
      </c>
      <c r="J49" s="560">
        <v>1</v>
      </c>
      <c r="K49" s="560">
        <v>0</v>
      </c>
      <c r="L49" s="560">
        <v>1</v>
      </c>
      <c r="M49" s="560">
        <v>0</v>
      </c>
      <c r="N49" s="560">
        <v>1</v>
      </c>
      <c r="O49" s="560">
        <v>1</v>
      </c>
      <c r="P49" s="560">
        <v>0</v>
      </c>
      <c r="Q49" s="560">
        <v>0</v>
      </c>
      <c r="R49" s="560">
        <v>2</v>
      </c>
      <c r="S49" s="560">
        <v>0</v>
      </c>
      <c r="T49" s="560">
        <v>0</v>
      </c>
      <c r="U49" s="560">
        <v>0</v>
      </c>
      <c r="V49" s="560">
        <v>0</v>
      </c>
      <c r="W49" s="330" t="s">
        <v>536</v>
      </c>
      <c r="X49" s="753" t="s">
        <v>719</v>
      </c>
      <c r="Y49" s="754"/>
      <c r="Z49" s="329"/>
    </row>
    <row r="50" spans="1:26" ht="13.5" thickBot="1" x14ac:dyDescent="0.25">
      <c r="A50" s="765"/>
      <c r="B50" s="766"/>
      <c r="C50" s="333" t="s">
        <v>410</v>
      </c>
      <c r="D50" s="554">
        <f t="shared" si="0"/>
        <v>1</v>
      </c>
      <c r="E50" s="561">
        <v>0</v>
      </c>
      <c r="F50" s="561">
        <v>0</v>
      </c>
      <c r="G50" s="561">
        <v>0</v>
      </c>
      <c r="H50" s="561"/>
      <c r="I50" s="561"/>
      <c r="J50" s="561"/>
      <c r="K50" s="561"/>
      <c r="L50" s="561"/>
      <c r="M50" s="561"/>
      <c r="N50" s="561"/>
      <c r="O50" s="561"/>
      <c r="P50" s="561">
        <v>1</v>
      </c>
      <c r="Q50" s="561"/>
      <c r="R50" s="561"/>
      <c r="S50" s="561"/>
      <c r="T50" s="561">
        <v>0</v>
      </c>
      <c r="U50" s="561">
        <v>0</v>
      </c>
      <c r="V50" s="561">
        <v>0</v>
      </c>
      <c r="W50" s="333" t="s">
        <v>538</v>
      </c>
      <c r="X50" s="755"/>
      <c r="Y50" s="754"/>
      <c r="Z50" s="329"/>
    </row>
    <row r="51" spans="1:26" ht="32.25" customHeight="1" thickBot="1" x14ac:dyDescent="0.25">
      <c r="A51" s="767" t="s">
        <v>453</v>
      </c>
      <c r="B51" s="768" t="s">
        <v>454</v>
      </c>
      <c r="C51" s="334" t="s">
        <v>409</v>
      </c>
      <c r="D51" s="332">
        <f t="shared" si="0"/>
        <v>11</v>
      </c>
      <c r="E51" s="562">
        <v>1</v>
      </c>
      <c r="F51" s="562">
        <v>0</v>
      </c>
      <c r="G51" s="562">
        <v>0</v>
      </c>
      <c r="H51" s="562">
        <v>0</v>
      </c>
      <c r="I51" s="562">
        <v>0</v>
      </c>
      <c r="J51" s="562">
        <v>1</v>
      </c>
      <c r="K51" s="562">
        <v>0</v>
      </c>
      <c r="L51" s="562">
        <v>0</v>
      </c>
      <c r="M51" s="562">
        <v>1</v>
      </c>
      <c r="N51" s="562">
        <v>2</v>
      </c>
      <c r="O51" s="562">
        <v>1</v>
      </c>
      <c r="P51" s="562">
        <v>1</v>
      </c>
      <c r="Q51" s="562">
        <v>2</v>
      </c>
      <c r="R51" s="562">
        <v>1</v>
      </c>
      <c r="S51" s="562">
        <v>1</v>
      </c>
      <c r="T51" s="562">
        <v>0</v>
      </c>
      <c r="U51" s="562">
        <v>0</v>
      </c>
      <c r="V51" s="562">
        <v>0</v>
      </c>
      <c r="W51" s="334" t="s">
        <v>536</v>
      </c>
      <c r="X51" s="756" t="s">
        <v>720</v>
      </c>
      <c r="Y51" s="747"/>
      <c r="Z51" s="329"/>
    </row>
    <row r="52" spans="1:26" ht="32.25" customHeight="1" thickBot="1" x14ac:dyDescent="0.25">
      <c r="A52" s="763"/>
      <c r="B52" s="764"/>
      <c r="C52" s="331" t="s">
        <v>410</v>
      </c>
      <c r="D52" s="345">
        <f t="shared" si="0"/>
        <v>6</v>
      </c>
      <c r="E52" s="559">
        <v>0</v>
      </c>
      <c r="F52" s="559">
        <v>0</v>
      </c>
      <c r="G52" s="559">
        <v>0</v>
      </c>
      <c r="H52" s="559">
        <v>0</v>
      </c>
      <c r="I52" s="559">
        <v>0</v>
      </c>
      <c r="J52" s="559">
        <v>0</v>
      </c>
      <c r="K52" s="559">
        <v>0</v>
      </c>
      <c r="L52" s="559">
        <v>0</v>
      </c>
      <c r="M52" s="559">
        <v>1</v>
      </c>
      <c r="N52" s="559">
        <v>0</v>
      </c>
      <c r="O52" s="559">
        <v>0</v>
      </c>
      <c r="P52" s="559">
        <v>0</v>
      </c>
      <c r="Q52" s="559">
        <v>1</v>
      </c>
      <c r="R52" s="559">
        <v>0</v>
      </c>
      <c r="S52" s="559">
        <v>0</v>
      </c>
      <c r="T52" s="559">
        <v>2</v>
      </c>
      <c r="U52" s="559">
        <v>1</v>
      </c>
      <c r="V52" s="559">
        <v>1</v>
      </c>
      <c r="W52" s="331" t="s">
        <v>538</v>
      </c>
      <c r="X52" s="749"/>
      <c r="Y52" s="748"/>
      <c r="Z52" s="329"/>
    </row>
    <row r="53" spans="1:26" ht="17.25" customHeight="1" thickBot="1" x14ac:dyDescent="0.25">
      <c r="A53" s="757" t="s">
        <v>455</v>
      </c>
      <c r="B53" s="758" t="s">
        <v>456</v>
      </c>
      <c r="C53" s="330" t="s">
        <v>409</v>
      </c>
      <c r="D53" s="346">
        <f t="shared" si="0"/>
        <v>0</v>
      </c>
      <c r="E53" s="560"/>
      <c r="F53" s="560">
        <v>0</v>
      </c>
      <c r="G53" s="560">
        <v>0</v>
      </c>
      <c r="H53" s="560">
        <v>0</v>
      </c>
      <c r="I53" s="560">
        <v>0</v>
      </c>
      <c r="J53" s="560">
        <v>0</v>
      </c>
      <c r="K53" s="560">
        <v>0</v>
      </c>
      <c r="L53" s="560">
        <v>0</v>
      </c>
      <c r="M53" s="560">
        <v>0</v>
      </c>
      <c r="N53" s="560">
        <v>0</v>
      </c>
      <c r="O53" s="560">
        <v>0</v>
      </c>
      <c r="P53" s="560">
        <v>0</v>
      </c>
      <c r="Q53" s="560">
        <v>0</v>
      </c>
      <c r="R53" s="560">
        <v>0</v>
      </c>
      <c r="S53" s="560">
        <v>0</v>
      </c>
      <c r="T53" s="560">
        <v>0</v>
      </c>
      <c r="U53" s="560">
        <v>0</v>
      </c>
      <c r="V53" s="560">
        <v>0</v>
      </c>
      <c r="W53" s="330" t="s">
        <v>536</v>
      </c>
      <c r="X53" s="753" t="s">
        <v>721</v>
      </c>
      <c r="Y53" s="754"/>
      <c r="Z53" s="329"/>
    </row>
    <row r="54" spans="1:26" ht="13.5" thickBot="1" x14ac:dyDescent="0.25">
      <c r="A54" s="757"/>
      <c r="B54" s="758"/>
      <c r="C54" s="330" t="s">
        <v>410</v>
      </c>
      <c r="D54" s="346">
        <f t="shared" si="0"/>
        <v>0</v>
      </c>
      <c r="E54" s="560">
        <v>0</v>
      </c>
      <c r="F54" s="560">
        <v>0</v>
      </c>
      <c r="G54" s="560">
        <v>0</v>
      </c>
      <c r="H54" s="560">
        <v>0</v>
      </c>
      <c r="I54" s="560">
        <v>0</v>
      </c>
      <c r="J54" s="560">
        <v>0</v>
      </c>
      <c r="K54" s="560">
        <v>0</v>
      </c>
      <c r="L54" s="560">
        <v>0</v>
      </c>
      <c r="M54" s="560">
        <v>0</v>
      </c>
      <c r="N54" s="560">
        <v>0</v>
      </c>
      <c r="O54" s="560">
        <v>0</v>
      </c>
      <c r="P54" s="560">
        <v>0</v>
      </c>
      <c r="Q54" s="560">
        <v>0</v>
      </c>
      <c r="R54" s="560">
        <v>0</v>
      </c>
      <c r="S54" s="560">
        <v>0</v>
      </c>
      <c r="T54" s="560">
        <v>0</v>
      </c>
      <c r="U54" s="560">
        <v>0</v>
      </c>
      <c r="V54" s="560">
        <v>0</v>
      </c>
      <c r="W54" s="330" t="s">
        <v>538</v>
      </c>
      <c r="X54" s="753"/>
      <c r="Y54" s="754"/>
      <c r="Z54" s="329"/>
    </row>
    <row r="55" spans="1:26" ht="26.25" customHeight="1" thickBot="1" x14ac:dyDescent="0.25">
      <c r="A55" s="759" t="s">
        <v>457</v>
      </c>
      <c r="B55" s="761" t="s">
        <v>458</v>
      </c>
      <c r="C55" s="552" t="s">
        <v>409</v>
      </c>
      <c r="D55" s="553">
        <f t="shared" si="0"/>
        <v>4</v>
      </c>
      <c r="E55" s="558">
        <v>1</v>
      </c>
      <c r="F55" s="558">
        <v>0</v>
      </c>
      <c r="G55" s="558">
        <v>0</v>
      </c>
      <c r="H55" s="558">
        <v>0</v>
      </c>
      <c r="I55" s="558">
        <v>0</v>
      </c>
      <c r="J55" s="558">
        <v>1</v>
      </c>
      <c r="K55" s="558">
        <v>0</v>
      </c>
      <c r="L55" s="558">
        <v>2</v>
      </c>
      <c r="M55" s="558">
        <v>0</v>
      </c>
      <c r="N55" s="558">
        <v>0</v>
      </c>
      <c r="O55" s="558">
        <v>0</v>
      </c>
      <c r="P55" s="558">
        <v>0</v>
      </c>
      <c r="Q55" s="558">
        <v>0</v>
      </c>
      <c r="R55" s="558">
        <v>0</v>
      </c>
      <c r="S55" s="558">
        <v>0</v>
      </c>
      <c r="T55" s="558">
        <v>0</v>
      </c>
      <c r="U55" s="558">
        <v>0</v>
      </c>
      <c r="V55" s="558">
        <v>0</v>
      </c>
      <c r="W55" s="552" t="s">
        <v>536</v>
      </c>
      <c r="X55" s="745" t="s">
        <v>537</v>
      </c>
      <c r="Y55" s="747"/>
      <c r="Z55" s="329"/>
    </row>
    <row r="56" spans="1:26" ht="26.25" customHeight="1" thickBot="1" x14ac:dyDescent="0.25">
      <c r="A56" s="763"/>
      <c r="B56" s="764"/>
      <c r="C56" s="331" t="s">
        <v>410</v>
      </c>
      <c r="D56" s="345">
        <f t="shared" si="0"/>
        <v>1</v>
      </c>
      <c r="E56" s="559">
        <v>0</v>
      </c>
      <c r="F56" s="559">
        <v>1</v>
      </c>
      <c r="G56" s="559">
        <v>0</v>
      </c>
      <c r="H56" s="559">
        <v>0</v>
      </c>
      <c r="I56" s="559">
        <v>0</v>
      </c>
      <c r="J56" s="559">
        <v>0</v>
      </c>
      <c r="K56" s="559">
        <v>0</v>
      </c>
      <c r="L56" s="559">
        <v>0</v>
      </c>
      <c r="M56" s="559">
        <v>0</v>
      </c>
      <c r="N56" s="559">
        <v>0</v>
      </c>
      <c r="O56" s="559">
        <v>0</v>
      </c>
      <c r="P56" s="559">
        <v>0</v>
      </c>
      <c r="Q56" s="559">
        <v>0</v>
      </c>
      <c r="R56" s="559">
        <v>0</v>
      </c>
      <c r="S56" s="559">
        <v>0</v>
      </c>
      <c r="T56" s="559">
        <v>0</v>
      </c>
      <c r="U56" s="559">
        <v>0</v>
      </c>
      <c r="V56" s="559">
        <v>0</v>
      </c>
      <c r="W56" s="331" t="s">
        <v>538</v>
      </c>
      <c r="X56" s="749"/>
      <c r="Y56" s="748"/>
      <c r="Z56" s="329"/>
    </row>
    <row r="57" spans="1:26" ht="17.25" customHeight="1" thickBot="1" x14ac:dyDescent="0.25">
      <c r="A57" s="757" t="s">
        <v>459</v>
      </c>
      <c r="B57" s="758" t="s">
        <v>460</v>
      </c>
      <c r="C57" s="330" t="s">
        <v>409</v>
      </c>
      <c r="D57" s="346">
        <f t="shared" si="0"/>
        <v>35</v>
      </c>
      <c r="E57" s="560">
        <v>0</v>
      </c>
      <c r="F57" s="560">
        <v>1</v>
      </c>
      <c r="G57" s="560">
        <v>0</v>
      </c>
      <c r="H57" s="560">
        <v>0</v>
      </c>
      <c r="I57" s="560">
        <v>0</v>
      </c>
      <c r="J57" s="560">
        <v>0</v>
      </c>
      <c r="K57" s="560">
        <v>0</v>
      </c>
      <c r="L57" s="560">
        <v>0</v>
      </c>
      <c r="M57" s="560">
        <v>3</v>
      </c>
      <c r="N57" s="560">
        <v>2</v>
      </c>
      <c r="O57" s="560">
        <v>5</v>
      </c>
      <c r="P57" s="560">
        <v>7</v>
      </c>
      <c r="Q57" s="560">
        <v>6</v>
      </c>
      <c r="R57" s="560">
        <v>4</v>
      </c>
      <c r="S57" s="560">
        <v>4</v>
      </c>
      <c r="T57" s="560">
        <v>1</v>
      </c>
      <c r="U57" s="560">
        <v>2</v>
      </c>
      <c r="V57" s="560">
        <v>0</v>
      </c>
      <c r="W57" s="330" t="s">
        <v>536</v>
      </c>
      <c r="X57" s="753" t="s">
        <v>722</v>
      </c>
      <c r="Y57" s="754"/>
      <c r="Z57" s="329"/>
    </row>
    <row r="58" spans="1:26" ht="13.5" thickBot="1" x14ac:dyDescent="0.25">
      <c r="A58" s="757"/>
      <c r="B58" s="758"/>
      <c r="C58" s="330" t="s">
        <v>410</v>
      </c>
      <c r="D58" s="346">
        <f t="shared" si="0"/>
        <v>16</v>
      </c>
      <c r="E58" s="560">
        <v>0</v>
      </c>
      <c r="F58" s="560">
        <v>0</v>
      </c>
      <c r="G58" s="560">
        <v>0</v>
      </c>
      <c r="H58" s="560">
        <v>0</v>
      </c>
      <c r="I58" s="560">
        <v>0</v>
      </c>
      <c r="J58" s="560">
        <v>0</v>
      </c>
      <c r="K58" s="560">
        <v>0</v>
      </c>
      <c r="L58" s="560">
        <v>0</v>
      </c>
      <c r="M58" s="560">
        <v>1</v>
      </c>
      <c r="N58" s="560">
        <v>1</v>
      </c>
      <c r="O58" s="560">
        <v>1</v>
      </c>
      <c r="P58" s="560">
        <v>2</v>
      </c>
      <c r="Q58" s="560">
        <v>1</v>
      </c>
      <c r="R58" s="560">
        <v>1</v>
      </c>
      <c r="S58" s="560">
        <v>2</v>
      </c>
      <c r="T58" s="560">
        <v>2</v>
      </c>
      <c r="U58" s="560">
        <v>2</v>
      </c>
      <c r="V58" s="560">
        <v>3</v>
      </c>
      <c r="W58" s="330" t="s">
        <v>538</v>
      </c>
      <c r="X58" s="753"/>
      <c r="Y58" s="754"/>
      <c r="Z58" s="329"/>
    </row>
    <row r="59" spans="1:26" ht="13.5" thickBot="1" x14ac:dyDescent="0.25">
      <c r="A59" s="759" t="s">
        <v>461</v>
      </c>
      <c r="B59" s="761" t="s">
        <v>462</v>
      </c>
      <c r="C59" s="552" t="s">
        <v>409</v>
      </c>
      <c r="D59" s="553">
        <f t="shared" si="0"/>
        <v>0</v>
      </c>
      <c r="E59" s="558">
        <v>0</v>
      </c>
      <c r="F59" s="558">
        <v>0</v>
      </c>
      <c r="G59" s="558">
        <v>0</v>
      </c>
      <c r="H59" s="558">
        <v>0</v>
      </c>
      <c r="I59" s="558">
        <v>0</v>
      </c>
      <c r="J59" s="558">
        <v>0</v>
      </c>
      <c r="K59" s="558">
        <v>0</v>
      </c>
      <c r="L59" s="558">
        <v>0</v>
      </c>
      <c r="M59" s="558">
        <v>0</v>
      </c>
      <c r="N59" s="558">
        <v>0</v>
      </c>
      <c r="O59" s="558">
        <v>0</v>
      </c>
      <c r="P59" s="558">
        <v>0</v>
      </c>
      <c r="Q59" s="558">
        <v>0</v>
      </c>
      <c r="R59" s="558">
        <v>0</v>
      </c>
      <c r="S59" s="558">
        <v>0</v>
      </c>
      <c r="T59" s="558">
        <v>0</v>
      </c>
      <c r="U59" s="558">
        <v>0</v>
      </c>
      <c r="V59" s="558">
        <v>0</v>
      </c>
      <c r="W59" s="552" t="s">
        <v>536</v>
      </c>
      <c r="X59" s="745" t="s">
        <v>723</v>
      </c>
      <c r="Y59" s="747"/>
      <c r="Z59" s="329"/>
    </row>
    <row r="60" spans="1:26" ht="13.5" thickBot="1" x14ac:dyDescent="0.25">
      <c r="A60" s="763"/>
      <c r="B60" s="764"/>
      <c r="C60" s="331" t="s">
        <v>410</v>
      </c>
      <c r="D60" s="345">
        <f>SUM(E60:V60)</f>
        <v>0</v>
      </c>
      <c r="E60" s="559">
        <v>0</v>
      </c>
      <c r="F60" s="559">
        <v>0</v>
      </c>
      <c r="G60" s="559">
        <v>0</v>
      </c>
      <c r="H60" s="559">
        <v>0</v>
      </c>
      <c r="I60" s="559">
        <v>0</v>
      </c>
      <c r="J60" s="559">
        <v>0</v>
      </c>
      <c r="K60" s="559">
        <v>0</v>
      </c>
      <c r="L60" s="559">
        <v>0</v>
      </c>
      <c r="M60" s="559">
        <v>0</v>
      </c>
      <c r="N60" s="559">
        <v>0</v>
      </c>
      <c r="O60" s="559">
        <v>0</v>
      </c>
      <c r="P60" s="559">
        <v>0</v>
      </c>
      <c r="Q60" s="559">
        <v>0</v>
      </c>
      <c r="R60" s="559">
        <v>0</v>
      </c>
      <c r="S60" s="559">
        <v>0</v>
      </c>
      <c r="T60" s="559">
        <v>0</v>
      </c>
      <c r="U60" s="559">
        <v>0</v>
      </c>
      <c r="V60" s="559">
        <v>0</v>
      </c>
      <c r="W60" s="331" t="s">
        <v>538</v>
      </c>
      <c r="X60" s="749"/>
      <c r="Y60" s="748"/>
      <c r="Z60" s="329"/>
    </row>
    <row r="61" spans="1:26" ht="19.5" customHeight="1" thickBot="1" x14ac:dyDescent="0.25">
      <c r="A61" s="757" t="s">
        <v>463</v>
      </c>
      <c r="B61" s="758" t="s">
        <v>464</v>
      </c>
      <c r="C61" s="330" t="s">
        <v>409</v>
      </c>
      <c r="D61" s="346">
        <f t="shared" si="0"/>
        <v>6</v>
      </c>
      <c r="E61" s="560">
        <v>1</v>
      </c>
      <c r="F61" s="560">
        <v>0</v>
      </c>
      <c r="G61" s="560">
        <v>0</v>
      </c>
      <c r="H61" s="560">
        <v>0</v>
      </c>
      <c r="I61" s="560">
        <v>0</v>
      </c>
      <c r="J61" s="560">
        <v>0</v>
      </c>
      <c r="K61" s="560">
        <v>0</v>
      </c>
      <c r="L61" s="560">
        <v>0</v>
      </c>
      <c r="M61" s="560">
        <v>0</v>
      </c>
      <c r="N61" s="560">
        <v>1</v>
      </c>
      <c r="O61" s="560">
        <v>1</v>
      </c>
      <c r="P61" s="560">
        <v>0</v>
      </c>
      <c r="Q61" s="560">
        <v>1</v>
      </c>
      <c r="R61" s="560">
        <v>1</v>
      </c>
      <c r="S61" s="560">
        <v>0</v>
      </c>
      <c r="T61" s="560">
        <v>0</v>
      </c>
      <c r="U61" s="560">
        <v>0</v>
      </c>
      <c r="V61" s="560">
        <v>1</v>
      </c>
      <c r="W61" s="330" t="s">
        <v>536</v>
      </c>
      <c r="X61" s="753" t="s">
        <v>724</v>
      </c>
      <c r="Y61" s="754"/>
      <c r="Z61" s="329"/>
    </row>
    <row r="62" spans="1:26" ht="19.5" customHeight="1" thickBot="1" x14ac:dyDescent="0.25">
      <c r="A62" s="757"/>
      <c r="B62" s="758"/>
      <c r="C62" s="330" t="s">
        <v>410</v>
      </c>
      <c r="D62" s="346">
        <f t="shared" si="0"/>
        <v>7</v>
      </c>
      <c r="E62" s="560">
        <v>1</v>
      </c>
      <c r="F62" s="560">
        <v>0</v>
      </c>
      <c r="G62" s="560">
        <v>0</v>
      </c>
      <c r="H62" s="560">
        <v>0</v>
      </c>
      <c r="I62" s="560">
        <v>1</v>
      </c>
      <c r="J62" s="560">
        <v>0</v>
      </c>
      <c r="K62" s="560">
        <v>1</v>
      </c>
      <c r="L62" s="560">
        <v>0</v>
      </c>
      <c r="M62" s="560">
        <v>1</v>
      </c>
      <c r="N62" s="560">
        <v>1</v>
      </c>
      <c r="O62" s="560">
        <v>1</v>
      </c>
      <c r="P62" s="560">
        <v>0</v>
      </c>
      <c r="Q62" s="560">
        <v>0</v>
      </c>
      <c r="R62" s="560">
        <v>1</v>
      </c>
      <c r="S62" s="560">
        <v>0</v>
      </c>
      <c r="T62" s="560">
        <v>0</v>
      </c>
      <c r="U62" s="560">
        <v>0</v>
      </c>
      <c r="V62" s="560">
        <v>0</v>
      </c>
      <c r="W62" s="330" t="s">
        <v>538</v>
      </c>
      <c r="X62" s="753"/>
      <c r="Y62" s="754"/>
      <c r="Z62" s="329"/>
    </row>
    <row r="63" spans="1:26" ht="13.5" thickBot="1" x14ac:dyDescent="0.25">
      <c r="A63" s="759" t="s">
        <v>465</v>
      </c>
      <c r="B63" s="761" t="s">
        <v>466</v>
      </c>
      <c r="C63" s="552" t="s">
        <v>409</v>
      </c>
      <c r="D63" s="553">
        <f t="shared" si="0"/>
        <v>2</v>
      </c>
      <c r="E63" s="558">
        <v>0</v>
      </c>
      <c r="F63" s="558">
        <v>0</v>
      </c>
      <c r="G63" s="558">
        <v>0</v>
      </c>
      <c r="H63" s="558">
        <v>0</v>
      </c>
      <c r="I63" s="558">
        <v>0</v>
      </c>
      <c r="J63" s="558">
        <v>1</v>
      </c>
      <c r="K63" s="558">
        <v>0</v>
      </c>
      <c r="L63" s="558">
        <v>0</v>
      </c>
      <c r="M63" s="558">
        <v>0</v>
      </c>
      <c r="N63" s="558">
        <v>0</v>
      </c>
      <c r="O63" s="558">
        <v>1</v>
      </c>
      <c r="P63" s="558">
        <v>0</v>
      </c>
      <c r="Q63" s="558">
        <v>0</v>
      </c>
      <c r="R63" s="558">
        <v>0</v>
      </c>
      <c r="S63" s="558">
        <v>0</v>
      </c>
      <c r="T63" s="558">
        <v>0</v>
      </c>
      <c r="U63" s="558">
        <v>0</v>
      </c>
      <c r="V63" s="558">
        <v>0</v>
      </c>
      <c r="W63" s="552" t="s">
        <v>536</v>
      </c>
      <c r="X63" s="745" t="s">
        <v>727</v>
      </c>
      <c r="Y63" s="747"/>
      <c r="Z63" s="329"/>
    </row>
    <row r="64" spans="1:26" ht="13.5" thickBot="1" x14ac:dyDescent="0.25">
      <c r="A64" s="763"/>
      <c r="B64" s="764"/>
      <c r="C64" s="331" t="s">
        <v>410</v>
      </c>
      <c r="D64" s="345">
        <f t="shared" si="0"/>
        <v>0</v>
      </c>
      <c r="E64" s="559">
        <v>0</v>
      </c>
      <c r="F64" s="559">
        <v>0</v>
      </c>
      <c r="G64" s="559">
        <v>0</v>
      </c>
      <c r="H64" s="559">
        <v>0</v>
      </c>
      <c r="I64" s="559">
        <v>0</v>
      </c>
      <c r="J64" s="559">
        <v>0</v>
      </c>
      <c r="K64" s="559">
        <v>0</v>
      </c>
      <c r="L64" s="559">
        <v>0</v>
      </c>
      <c r="M64" s="559">
        <v>0</v>
      </c>
      <c r="N64" s="559">
        <v>0</v>
      </c>
      <c r="O64" s="559">
        <v>0</v>
      </c>
      <c r="P64" s="559">
        <v>0</v>
      </c>
      <c r="Q64" s="559">
        <v>0</v>
      </c>
      <c r="R64" s="559">
        <v>0</v>
      </c>
      <c r="S64" s="559">
        <v>0</v>
      </c>
      <c r="T64" s="559">
        <v>0</v>
      </c>
      <c r="U64" s="559">
        <v>0</v>
      </c>
      <c r="V64" s="559">
        <v>0</v>
      </c>
      <c r="W64" s="331" t="s">
        <v>538</v>
      </c>
      <c r="X64" s="749"/>
      <c r="Y64" s="748"/>
      <c r="Z64" s="329"/>
    </row>
    <row r="65" spans="1:26" ht="17.25" customHeight="1" thickBot="1" x14ac:dyDescent="0.25">
      <c r="A65" s="757" t="s">
        <v>467</v>
      </c>
      <c r="B65" s="758" t="s">
        <v>468</v>
      </c>
      <c r="C65" s="330" t="s">
        <v>409</v>
      </c>
      <c r="D65" s="346">
        <f t="shared" si="0"/>
        <v>0</v>
      </c>
      <c r="E65" s="560">
        <v>0</v>
      </c>
      <c r="F65" s="560">
        <v>0</v>
      </c>
      <c r="G65" s="560">
        <v>0</v>
      </c>
      <c r="H65" s="560">
        <v>0</v>
      </c>
      <c r="I65" s="560">
        <v>0</v>
      </c>
      <c r="J65" s="560">
        <v>0</v>
      </c>
      <c r="K65" s="560">
        <v>0</v>
      </c>
      <c r="L65" s="560">
        <v>0</v>
      </c>
      <c r="M65" s="560">
        <v>0</v>
      </c>
      <c r="N65" s="560">
        <v>0</v>
      </c>
      <c r="O65" s="560">
        <v>0</v>
      </c>
      <c r="P65" s="560">
        <v>0</v>
      </c>
      <c r="Q65" s="560">
        <v>0</v>
      </c>
      <c r="R65" s="560">
        <v>0</v>
      </c>
      <c r="S65" s="560">
        <v>0</v>
      </c>
      <c r="T65" s="560">
        <v>0</v>
      </c>
      <c r="U65" s="560">
        <v>0</v>
      </c>
      <c r="V65" s="560">
        <v>0</v>
      </c>
      <c r="W65" s="330" t="s">
        <v>536</v>
      </c>
      <c r="X65" s="753" t="s">
        <v>726</v>
      </c>
      <c r="Y65" s="754"/>
      <c r="Z65" s="329"/>
    </row>
    <row r="66" spans="1:26" ht="13.5" thickBot="1" x14ac:dyDescent="0.25">
      <c r="A66" s="757"/>
      <c r="B66" s="758"/>
      <c r="C66" s="330" t="s">
        <v>410</v>
      </c>
      <c r="D66" s="346">
        <f t="shared" si="0"/>
        <v>0</v>
      </c>
      <c r="E66" s="560">
        <v>0</v>
      </c>
      <c r="F66" s="560">
        <v>0</v>
      </c>
      <c r="G66" s="560">
        <v>0</v>
      </c>
      <c r="H66" s="560">
        <v>0</v>
      </c>
      <c r="I66" s="560">
        <v>0</v>
      </c>
      <c r="J66" s="560">
        <v>0</v>
      </c>
      <c r="K66" s="560">
        <v>0</v>
      </c>
      <c r="L66" s="560">
        <v>0</v>
      </c>
      <c r="M66" s="560">
        <v>0</v>
      </c>
      <c r="N66" s="560">
        <v>0</v>
      </c>
      <c r="O66" s="560">
        <v>0</v>
      </c>
      <c r="P66" s="560">
        <v>0</v>
      </c>
      <c r="Q66" s="560">
        <v>0</v>
      </c>
      <c r="R66" s="560">
        <v>0</v>
      </c>
      <c r="S66" s="560">
        <v>0</v>
      </c>
      <c r="T66" s="560">
        <v>0</v>
      </c>
      <c r="U66" s="560">
        <v>0</v>
      </c>
      <c r="V66" s="560">
        <v>0</v>
      </c>
      <c r="W66" s="330" t="s">
        <v>538</v>
      </c>
      <c r="X66" s="753"/>
      <c r="Y66" s="754"/>
      <c r="Z66" s="329"/>
    </row>
    <row r="67" spans="1:26" ht="13.5" thickBot="1" x14ac:dyDescent="0.25">
      <c r="A67" s="759" t="s">
        <v>469</v>
      </c>
      <c r="B67" s="761" t="s">
        <v>470</v>
      </c>
      <c r="C67" s="552" t="s">
        <v>409</v>
      </c>
      <c r="D67" s="553">
        <f t="shared" si="0"/>
        <v>24</v>
      </c>
      <c r="E67" s="558">
        <v>4</v>
      </c>
      <c r="F67" s="558">
        <v>2</v>
      </c>
      <c r="G67" s="558">
        <v>0</v>
      </c>
      <c r="H67" s="558">
        <v>2</v>
      </c>
      <c r="I67" s="558">
        <v>3</v>
      </c>
      <c r="J67" s="558">
        <v>1</v>
      </c>
      <c r="K67" s="558">
        <v>3</v>
      </c>
      <c r="L67" s="558">
        <v>1</v>
      </c>
      <c r="M67" s="558">
        <v>2</v>
      </c>
      <c r="N67" s="558">
        <v>2</v>
      </c>
      <c r="O67" s="558">
        <v>2</v>
      </c>
      <c r="P67" s="558">
        <v>0</v>
      </c>
      <c r="Q67" s="558">
        <v>1</v>
      </c>
      <c r="R67" s="558">
        <v>0</v>
      </c>
      <c r="S67" s="558">
        <v>1</v>
      </c>
      <c r="T67" s="558">
        <v>0</v>
      </c>
      <c r="U67" s="558">
        <v>0</v>
      </c>
      <c r="V67" s="558">
        <v>0</v>
      </c>
      <c r="W67" s="552" t="s">
        <v>536</v>
      </c>
      <c r="X67" s="745" t="s">
        <v>542</v>
      </c>
      <c r="Y67" s="747"/>
      <c r="Z67" s="329"/>
    </row>
    <row r="68" spans="1:26" ht="13.5" thickBot="1" x14ac:dyDescent="0.25">
      <c r="A68" s="763"/>
      <c r="B68" s="764"/>
      <c r="C68" s="331" t="s">
        <v>410</v>
      </c>
      <c r="D68" s="345">
        <f t="shared" si="0"/>
        <v>6</v>
      </c>
      <c r="E68" s="559">
        <v>3</v>
      </c>
      <c r="F68" s="559">
        <v>2</v>
      </c>
      <c r="G68" s="559">
        <v>0</v>
      </c>
      <c r="H68" s="559">
        <v>0</v>
      </c>
      <c r="I68" s="559">
        <v>0</v>
      </c>
      <c r="J68" s="559">
        <v>0</v>
      </c>
      <c r="K68" s="559">
        <v>0</v>
      </c>
      <c r="L68" s="559">
        <v>0</v>
      </c>
      <c r="M68" s="559">
        <v>0</v>
      </c>
      <c r="N68" s="559">
        <v>0</v>
      </c>
      <c r="O68" s="559">
        <v>0</v>
      </c>
      <c r="P68" s="559">
        <v>0</v>
      </c>
      <c r="Q68" s="559">
        <v>0</v>
      </c>
      <c r="R68" s="559">
        <v>1</v>
      </c>
      <c r="S68" s="559">
        <v>0</v>
      </c>
      <c r="T68" s="559">
        <v>0</v>
      </c>
      <c r="U68" s="559">
        <v>0</v>
      </c>
      <c r="V68" s="559">
        <v>0</v>
      </c>
      <c r="W68" s="331" t="s">
        <v>538</v>
      </c>
      <c r="X68" s="749"/>
      <c r="Y68" s="748"/>
      <c r="Z68" s="329"/>
    </row>
    <row r="69" spans="1:26" ht="17.25" customHeight="1" thickBot="1" x14ac:dyDescent="0.25">
      <c r="A69" s="757" t="s">
        <v>471</v>
      </c>
      <c r="B69" s="758" t="s">
        <v>472</v>
      </c>
      <c r="C69" s="330" t="s">
        <v>409</v>
      </c>
      <c r="D69" s="346">
        <f t="shared" si="0"/>
        <v>10</v>
      </c>
      <c r="E69" s="560">
        <v>0</v>
      </c>
      <c r="F69" s="560">
        <v>0</v>
      </c>
      <c r="G69" s="560">
        <v>0</v>
      </c>
      <c r="H69" s="560">
        <v>0</v>
      </c>
      <c r="I69" s="560">
        <v>0</v>
      </c>
      <c r="J69" s="560">
        <v>0</v>
      </c>
      <c r="K69" s="560">
        <v>0</v>
      </c>
      <c r="L69" s="560">
        <v>0</v>
      </c>
      <c r="M69" s="560">
        <v>1</v>
      </c>
      <c r="N69" s="560">
        <v>0</v>
      </c>
      <c r="O69" s="560">
        <v>3</v>
      </c>
      <c r="P69" s="560">
        <v>1</v>
      </c>
      <c r="Q69" s="560">
        <v>1</v>
      </c>
      <c r="R69" s="560">
        <v>0</v>
      </c>
      <c r="S69" s="560">
        <v>2</v>
      </c>
      <c r="T69" s="560">
        <v>2</v>
      </c>
      <c r="U69" s="560">
        <v>0</v>
      </c>
      <c r="V69" s="560">
        <v>0</v>
      </c>
      <c r="W69" s="330" t="s">
        <v>536</v>
      </c>
      <c r="X69" s="753" t="s">
        <v>725</v>
      </c>
      <c r="Y69" s="754"/>
      <c r="Z69" s="329"/>
    </row>
    <row r="70" spans="1:26" ht="13.5" thickBot="1" x14ac:dyDescent="0.25">
      <c r="A70" s="757"/>
      <c r="B70" s="758"/>
      <c r="C70" s="330" t="s">
        <v>410</v>
      </c>
      <c r="D70" s="346">
        <f t="shared" si="0"/>
        <v>6</v>
      </c>
      <c r="E70" s="560">
        <v>0</v>
      </c>
      <c r="F70" s="560">
        <v>0</v>
      </c>
      <c r="G70" s="560">
        <v>0</v>
      </c>
      <c r="H70" s="560">
        <v>0</v>
      </c>
      <c r="I70" s="560">
        <v>0</v>
      </c>
      <c r="J70" s="560">
        <v>0</v>
      </c>
      <c r="K70" s="560">
        <v>0</v>
      </c>
      <c r="L70" s="560">
        <v>1</v>
      </c>
      <c r="M70" s="560">
        <v>0</v>
      </c>
      <c r="N70" s="560">
        <v>0</v>
      </c>
      <c r="O70" s="560">
        <v>1</v>
      </c>
      <c r="P70" s="560">
        <v>0</v>
      </c>
      <c r="Q70" s="560">
        <v>0</v>
      </c>
      <c r="R70" s="560">
        <v>1</v>
      </c>
      <c r="S70" s="560">
        <v>0</v>
      </c>
      <c r="T70" s="560">
        <v>1</v>
      </c>
      <c r="U70" s="560">
        <v>2</v>
      </c>
      <c r="V70" s="560">
        <v>0</v>
      </c>
      <c r="W70" s="330" t="s">
        <v>538</v>
      </c>
      <c r="X70" s="753"/>
      <c r="Y70" s="754"/>
      <c r="Z70" s="329"/>
    </row>
    <row r="71" spans="1:26" ht="13.5" thickBot="1" x14ac:dyDescent="0.25">
      <c r="A71" s="759" t="s">
        <v>473</v>
      </c>
      <c r="B71" s="761" t="s">
        <v>474</v>
      </c>
      <c r="C71" s="552" t="s">
        <v>409</v>
      </c>
      <c r="D71" s="553">
        <f t="shared" ref="D71:D124" si="1">SUM(E71:V71)</f>
        <v>72</v>
      </c>
      <c r="E71" s="558">
        <v>0</v>
      </c>
      <c r="F71" s="558">
        <v>0</v>
      </c>
      <c r="G71" s="558">
        <v>0</v>
      </c>
      <c r="H71" s="558">
        <v>0</v>
      </c>
      <c r="I71" s="558">
        <v>0</v>
      </c>
      <c r="J71" s="558">
        <v>0</v>
      </c>
      <c r="K71" s="558">
        <v>2</v>
      </c>
      <c r="L71" s="558">
        <v>2</v>
      </c>
      <c r="M71" s="558">
        <v>7</v>
      </c>
      <c r="N71" s="558">
        <v>8</v>
      </c>
      <c r="O71" s="558">
        <v>15</v>
      </c>
      <c r="P71" s="558">
        <v>12</v>
      </c>
      <c r="Q71" s="558">
        <v>11</v>
      </c>
      <c r="R71" s="558">
        <v>5</v>
      </c>
      <c r="S71" s="558">
        <v>2</v>
      </c>
      <c r="T71" s="558">
        <v>4</v>
      </c>
      <c r="U71" s="558">
        <v>2</v>
      </c>
      <c r="V71" s="558">
        <v>2</v>
      </c>
      <c r="W71" s="552" t="s">
        <v>536</v>
      </c>
      <c r="X71" s="745" t="s">
        <v>728</v>
      </c>
      <c r="Y71" s="747"/>
      <c r="Z71" s="329"/>
    </row>
    <row r="72" spans="1:26" ht="13.5" thickBot="1" x14ac:dyDescent="0.25">
      <c r="A72" s="763"/>
      <c r="B72" s="764"/>
      <c r="C72" s="331" t="s">
        <v>410</v>
      </c>
      <c r="D72" s="345">
        <f t="shared" si="1"/>
        <v>3</v>
      </c>
      <c r="E72" s="559">
        <v>0</v>
      </c>
      <c r="F72" s="559">
        <v>0</v>
      </c>
      <c r="G72" s="559">
        <v>0</v>
      </c>
      <c r="H72" s="559">
        <v>0</v>
      </c>
      <c r="I72" s="559">
        <v>0</v>
      </c>
      <c r="J72" s="559">
        <v>0</v>
      </c>
      <c r="K72" s="559">
        <v>0</v>
      </c>
      <c r="L72" s="559">
        <v>0</v>
      </c>
      <c r="M72" s="559">
        <v>0</v>
      </c>
      <c r="N72" s="559">
        <v>0</v>
      </c>
      <c r="O72" s="559">
        <v>0</v>
      </c>
      <c r="P72" s="559">
        <v>0</v>
      </c>
      <c r="Q72" s="559">
        <v>0</v>
      </c>
      <c r="R72" s="559">
        <v>1</v>
      </c>
      <c r="S72" s="559">
        <v>0</v>
      </c>
      <c r="T72" s="559">
        <v>1</v>
      </c>
      <c r="U72" s="559">
        <v>1</v>
      </c>
      <c r="V72" s="559">
        <v>0</v>
      </c>
      <c r="W72" s="331" t="s">
        <v>538</v>
      </c>
      <c r="X72" s="749"/>
      <c r="Y72" s="748"/>
      <c r="Z72" s="329"/>
    </row>
    <row r="73" spans="1:26" ht="17.25" customHeight="1" thickBot="1" x14ac:dyDescent="0.25">
      <c r="A73" s="757" t="s">
        <v>475</v>
      </c>
      <c r="B73" s="758" t="s">
        <v>476</v>
      </c>
      <c r="C73" s="330" t="s">
        <v>409</v>
      </c>
      <c r="D73" s="346">
        <f t="shared" si="1"/>
        <v>15</v>
      </c>
      <c r="E73" s="560">
        <v>1</v>
      </c>
      <c r="F73" s="560">
        <v>0</v>
      </c>
      <c r="G73" s="560">
        <v>0</v>
      </c>
      <c r="H73" s="560">
        <v>0</v>
      </c>
      <c r="I73" s="560">
        <v>0</v>
      </c>
      <c r="J73" s="560">
        <v>0</v>
      </c>
      <c r="K73" s="560">
        <v>2</v>
      </c>
      <c r="L73" s="560">
        <v>0</v>
      </c>
      <c r="M73" s="560">
        <v>1</v>
      </c>
      <c r="N73" s="560">
        <v>0</v>
      </c>
      <c r="O73" s="560">
        <v>2</v>
      </c>
      <c r="P73" s="560">
        <v>2</v>
      </c>
      <c r="Q73" s="560">
        <v>3</v>
      </c>
      <c r="R73" s="560">
        <v>1</v>
      </c>
      <c r="S73" s="560">
        <v>1</v>
      </c>
      <c r="T73" s="560">
        <v>1</v>
      </c>
      <c r="U73" s="560">
        <v>0</v>
      </c>
      <c r="V73" s="560">
        <v>1</v>
      </c>
      <c r="W73" s="330" t="s">
        <v>536</v>
      </c>
      <c r="X73" s="753" t="s">
        <v>729</v>
      </c>
      <c r="Y73" s="754"/>
      <c r="Z73" s="329"/>
    </row>
    <row r="74" spans="1:26" ht="13.5" thickBot="1" x14ac:dyDescent="0.25">
      <c r="A74" s="757"/>
      <c r="B74" s="758"/>
      <c r="C74" s="330" t="s">
        <v>410</v>
      </c>
      <c r="D74" s="346">
        <f t="shared" si="1"/>
        <v>8</v>
      </c>
      <c r="E74" s="560">
        <v>0</v>
      </c>
      <c r="F74" s="560">
        <v>0</v>
      </c>
      <c r="G74" s="560">
        <v>0</v>
      </c>
      <c r="H74" s="560">
        <v>0</v>
      </c>
      <c r="I74" s="560">
        <v>1</v>
      </c>
      <c r="J74" s="560">
        <v>0</v>
      </c>
      <c r="K74" s="560">
        <v>0</v>
      </c>
      <c r="L74" s="560">
        <v>0</v>
      </c>
      <c r="M74" s="560">
        <v>0</v>
      </c>
      <c r="N74" s="560">
        <v>0</v>
      </c>
      <c r="O74" s="560">
        <v>0</v>
      </c>
      <c r="P74" s="560">
        <v>2</v>
      </c>
      <c r="Q74" s="560">
        <v>1</v>
      </c>
      <c r="R74" s="560">
        <v>2</v>
      </c>
      <c r="S74" s="560">
        <v>1</v>
      </c>
      <c r="T74" s="560">
        <v>0</v>
      </c>
      <c r="U74" s="560">
        <v>1</v>
      </c>
      <c r="V74" s="560">
        <v>0</v>
      </c>
      <c r="W74" s="330" t="s">
        <v>538</v>
      </c>
      <c r="X74" s="753"/>
      <c r="Y74" s="754"/>
      <c r="Z74" s="329"/>
    </row>
    <row r="75" spans="1:26" ht="13.5" thickBot="1" x14ac:dyDescent="0.25">
      <c r="A75" s="759" t="s">
        <v>477</v>
      </c>
      <c r="B75" s="761" t="s">
        <v>478</v>
      </c>
      <c r="C75" s="552" t="s">
        <v>409</v>
      </c>
      <c r="D75" s="553">
        <f t="shared" si="1"/>
        <v>25</v>
      </c>
      <c r="E75" s="558">
        <v>0</v>
      </c>
      <c r="F75" s="558">
        <v>0</v>
      </c>
      <c r="G75" s="558">
        <v>0</v>
      </c>
      <c r="H75" s="558">
        <v>0</v>
      </c>
      <c r="I75" s="558">
        <v>3</v>
      </c>
      <c r="J75" s="558">
        <v>3</v>
      </c>
      <c r="K75" s="558"/>
      <c r="L75" s="558">
        <v>4</v>
      </c>
      <c r="M75" s="558">
        <v>3</v>
      </c>
      <c r="N75" s="558">
        <v>3</v>
      </c>
      <c r="O75" s="558">
        <v>5</v>
      </c>
      <c r="P75" s="558">
        <v>1</v>
      </c>
      <c r="Q75" s="558">
        <v>0</v>
      </c>
      <c r="R75" s="558">
        <v>2</v>
      </c>
      <c r="S75" s="558">
        <v>0</v>
      </c>
      <c r="T75" s="558">
        <v>0</v>
      </c>
      <c r="U75" s="558">
        <v>1</v>
      </c>
      <c r="V75" s="558">
        <v>0</v>
      </c>
      <c r="W75" s="552" t="s">
        <v>536</v>
      </c>
      <c r="X75" s="745" t="s">
        <v>730</v>
      </c>
      <c r="Y75" s="747"/>
      <c r="Z75" s="329"/>
    </row>
    <row r="76" spans="1:26" ht="13.5" thickBot="1" x14ac:dyDescent="0.25">
      <c r="A76" s="763"/>
      <c r="B76" s="764"/>
      <c r="C76" s="331" t="s">
        <v>410</v>
      </c>
      <c r="D76" s="345">
        <f t="shared" si="1"/>
        <v>4</v>
      </c>
      <c r="E76" s="559">
        <v>0</v>
      </c>
      <c r="F76" s="559">
        <v>0</v>
      </c>
      <c r="G76" s="559">
        <v>0</v>
      </c>
      <c r="H76" s="559">
        <v>0</v>
      </c>
      <c r="I76" s="559">
        <v>0</v>
      </c>
      <c r="J76" s="559">
        <v>0</v>
      </c>
      <c r="K76" s="559"/>
      <c r="L76" s="559">
        <v>0</v>
      </c>
      <c r="M76" s="559">
        <v>0</v>
      </c>
      <c r="N76" s="559">
        <v>1</v>
      </c>
      <c r="O76" s="559">
        <v>0</v>
      </c>
      <c r="P76" s="559">
        <v>2</v>
      </c>
      <c r="Q76" s="559">
        <v>0</v>
      </c>
      <c r="R76" s="559">
        <v>0</v>
      </c>
      <c r="S76" s="559">
        <v>0</v>
      </c>
      <c r="T76" s="559">
        <v>0</v>
      </c>
      <c r="U76" s="559">
        <v>0</v>
      </c>
      <c r="V76" s="559">
        <v>1</v>
      </c>
      <c r="W76" s="331" t="s">
        <v>538</v>
      </c>
      <c r="X76" s="749"/>
      <c r="Y76" s="748"/>
      <c r="Z76" s="329"/>
    </row>
    <row r="77" spans="1:26" ht="17.25" customHeight="1" thickBot="1" x14ac:dyDescent="0.25">
      <c r="A77" s="757" t="s">
        <v>479</v>
      </c>
      <c r="B77" s="758" t="s">
        <v>480</v>
      </c>
      <c r="C77" s="330" t="s">
        <v>409</v>
      </c>
      <c r="D77" s="346">
        <f t="shared" si="1"/>
        <v>3</v>
      </c>
      <c r="E77" s="560">
        <v>0</v>
      </c>
      <c r="F77" s="560">
        <v>0</v>
      </c>
      <c r="G77" s="560">
        <v>0</v>
      </c>
      <c r="H77" s="560">
        <v>0</v>
      </c>
      <c r="I77" s="560">
        <v>0</v>
      </c>
      <c r="J77" s="560">
        <v>0</v>
      </c>
      <c r="K77" s="560">
        <v>1</v>
      </c>
      <c r="L77" s="560">
        <v>0</v>
      </c>
      <c r="M77" s="560">
        <v>0</v>
      </c>
      <c r="N77" s="560">
        <v>0</v>
      </c>
      <c r="O77" s="560">
        <v>1</v>
      </c>
      <c r="P77" s="560">
        <v>0</v>
      </c>
      <c r="Q77" s="560">
        <v>0</v>
      </c>
      <c r="R77" s="560">
        <v>0</v>
      </c>
      <c r="S77" s="560">
        <v>0</v>
      </c>
      <c r="T77" s="560">
        <v>1</v>
      </c>
      <c r="U77" s="560">
        <v>0</v>
      </c>
      <c r="V77" s="560">
        <v>0</v>
      </c>
      <c r="W77" s="330" t="s">
        <v>536</v>
      </c>
      <c r="X77" s="753" t="s">
        <v>731</v>
      </c>
      <c r="Y77" s="754"/>
      <c r="Z77" s="329"/>
    </row>
    <row r="78" spans="1:26" ht="13.5" thickBot="1" x14ac:dyDescent="0.25">
      <c r="A78" s="757"/>
      <c r="B78" s="758"/>
      <c r="C78" s="330" t="s">
        <v>410</v>
      </c>
      <c r="D78" s="346">
        <f t="shared" si="1"/>
        <v>3</v>
      </c>
      <c r="E78" s="560">
        <v>0</v>
      </c>
      <c r="F78" s="560">
        <v>0</v>
      </c>
      <c r="G78" s="560">
        <v>0</v>
      </c>
      <c r="H78" s="560">
        <v>0</v>
      </c>
      <c r="I78" s="560">
        <v>0</v>
      </c>
      <c r="J78" s="560">
        <v>0</v>
      </c>
      <c r="K78" s="560">
        <v>0</v>
      </c>
      <c r="L78" s="560">
        <v>0</v>
      </c>
      <c r="M78" s="560">
        <v>0</v>
      </c>
      <c r="N78" s="560">
        <v>0</v>
      </c>
      <c r="O78" s="560">
        <v>3</v>
      </c>
      <c r="P78" s="560">
        <v>0</v>
      </c>
      <c r="Q78" s="560">
        <v>0</v>
      </c>
      <c r="R78" s="560">
        <v>0</v>
      </c>
      <c r="S78" s="560">
        <v>0</v>
      </c>
      <c r="T78" s="560">
        <v>0</v>
      </c>
      <c r="U78" s="560">
        <v>0</v>
      </c>
      <c r="V78" s="560">
        <v>0</v>
      </c>
      <c r="W78" s="330" t="s">
        <v>538</v>
      </c>
      <c r="X78" s="753"/>
      <c r="Y78" s="754"/>
      <c r="Z78" s="329"/>
    </row>
    <row r="79" spans="1:26" ht="13.5" thickBot="1" x14ac:dyDescent="0.25">
      <c r="A79" s="759" t="s">
        <v>481</v>
      </c>
      <c r="B79" s="761" t="s">
        <v>482</v>
      </c>
      <c r="C79" s="552" t="s">
        <v>409</v>
      </c>
      <c r="D79" s="553">
        <f t="shared" si="1"/>
        <v>3</v>
      </c>
      <c r="E79" s="558">
        <v>0</v>
      </c>
      <c r="F79" s="558">
        <v>0</v>
      </c>
      <c r="G79" s="558">
        <v>0</v>
      </c>
      <c r="H79" s="558">
        <v>0</v>
      </c>
      <c r="I79" s="558">
        <v>0</v>
      </c>
      <c r="J79" s="558">
        <v>0</v>
      </c>
      <c r="K79" s="558">
        <v>0</v>
      </c>
      <c r="L79" s="558">
        <v>0</v>
      </c>
      <c r="M79" s="558">
        <v>1</v>
      </c>
      <c r="N79" s="558">
        <v>1</v>
      </c>
      <c r="O79" s="558">
        <v>0</v>
      </c>
      <c r="P79" s="558">
        <v>1</v>
      </c>
      <c r="Q79" s="558">
        <v>0</v>
      </c>
      <c r="R79" s="558">
        <v>0</v>
      </c>
      <c r="S79" s="558">
        <v>0</v>
      </c>
      <c r="T79" s="558">
        <v>0</v>
      </c>
      <c r="U79" s="558">
        <v>0</v>
      </c>
      <c r="V79" s="558">
        <v>0</v>
      </c>
      <c r="W79" s="552" t="s">
        <v>536</v>
      </c>
      <c r="X79" s="745" t="s">
        <v>732</v>
      </c>
      <c r="Y79" s="747"/>
      <c r="Z79" s="329"/>
    </row>
    <row r="80" spans="1:26" ht="13.5" thickBot="1" x14ac:dyDescent="0.25">
      <c r="A80" s="763"/>
      <c r="B80" s="764"/>
      <c r="C80" s="331" t="s">
        <v>410</v>
      </c>
      <c r="D80" s="345">
        <f t="shared" si="1"/>
        <v>2</v>
      </c>
      <c r="E80" s="559">
        <v>0</v>
      </c>
      <c r="F80" s="559">
        <v>0</v>
      </c>
      <c r="G80" s="559">
        <v>0</v>
      </c>
      <c r="H80" s="559">
        <v>0</v>
      </c>
      <c r="I80" s="559">
        <v>0</v>
      </c>
      <c r="J80" s="559">
        <v>0</v>
      </c>
      <c r="K80" s="559">
        <v>0</v>
      </c>
      <c r="L80" s="559">
        <v>0</v>
      </c>
      <c r="M80" s="559">
        <v>0</v>
      </c>
      <c r="N80" s="559">
        <v>0</v>
      </c>
      <c r="O80" s="559">
        <v>0</v>
      </c>
      <c r="P80" s="559">
        <v>0</v>
      </c>
      <c r="Q80" s="559">
        <v>0</v>
      </c>
      <c r="R80" s="559">
        <v>1</v>
      </c>
      <c r="S80" s="559">
        <v>1</v>
      </c>
      <c r="T80" s="559">
        <v>0</v>
      </c>
      <c r="U80" s="559">
        <v>0</v>
      </c>
      <c r="V80" s="559">
        <v>0</v>
      </c>
      <c r="W80" s="331" t="s">
        <v>538</v>
      </c>
      <c r="X80" s="749"/>
      <c r="Y80" s="748"/>
      <c r="Z80" s="329"/>
    </row>
    <row r="81" spans="1:26" ht="17.25" customHeight="1" thickBot="1" x14ac:dyDescent="0.25">
      <c r="A81" s="757" t="s">
        <v>483</v>
      </c>
      <c r="B81" s="758" t="s">
        <v>484</v>
      </c>
      <c r="C81" s="330" t="s">
        <v>409</v>
      </c>
      <c r="D81" s="346">
        <f t="shared" si="1"/>
        <v>0</v>
      </c>
      <c r="E81" s="560">
        <v>0</v>
      </c>
      <c r="F81" s="560">
        <v>0</v>
      </c>
      <c r="G81" s="560">
        <v>0</v>
      </c>
      <c r="H81" s="560">
        <v>0</v>
      </c>
      <c r="I81" s="560">
        <v>0</v>
      </c>
      <c r="J81" s="560">
        <v>0</v>
      </c>
      <c r="K81" s="560">
        <v>0</v>
      </c>
      <c r="L81" s="560">
        <v>0</v>
      </c>
      <c r="M81" s="560">
        <v>0</v>
      </c>
      <c r="N81" s="560">
        <v>0</v>
      </c>
      <c r="O81" s="560">
        <v>0</v>
      </c>
      <c r="P81" s="560">
        <v>0</v>
      </c>
      <c r="Q81" s="560">
        <v>0</v>
      </c>
      <c r="R81" s="560">
        <v>0</v>
      </c>
      <c r="S81" s="560">
        <v>0</v>
      </c>
      <c r="T81" s="560">
        <v>0</v>
      </c>
      <c r="U81" s="560">
        <v>0</v>
      </c>
      <c r="V81" s="560">
        <v>0</v>
      </c>
      <c r="W81" s="330" t="s">
        <v>536</v>
      </c>
      <c r="X81" s="753" t="s">
        <v>733</v>
      </c>
      <c r="Y81" s="754"/>
      <c r="Z81" s="329"/>
    </row>
    <row r="82" spans="1:26" ht="13.5" thickBot="1" x14ac:dyDescent="0.25">
      <c r="A82" s="757"/>
      <c r="B82" s="758"/>
      <c r="C82" s="330" t="s">
        <v>410</v>
      </c>
      <c r="D82" s="346">
        <f t="shared" si="1"/>
        <v>0</v>
      </c>
      <c r="E82" s="560">
        <v>0</v>
      </c>
      <c r="F82" s="560">
        <v>0</v>
      </c>
      <c r="G82" s="560">
        <v>0</v>
      </c>
      <c r="H82" s="560">
        <v>0</v>
      </c>
      <c r="I82" s="560">
        <v>0</v>
      </c>
      <c r="J82" s="560">
        <v>0</v>
      </c>
      <c r="K82" s="560">
        <v>0</v>
      </c>
      <c r="L82" s="560">
        <v>0</v>
      </c>
      <c r="M82" s="560">
        <v>0</v>
      </c>
      <c r="N82" s="560">
        <v>0</v>
      </c>
      <c r="O82" s="560">
        <v>0</v>
      </c>
      <c r="P82" s="560">
        <v>0</v>
      </c>
      <c r="Q82" s="560">
        <v>0</v>
      </c>
      <c r="R82" s="560">
        <v>0</v>
      </c>
      <c r="S82" s="560">
        <v>0</v>
      </c>
      <c r="T82" s="560">
        <v>0</v>
      </c>
      <c r="U82" s="560">
        <v>0</v>
      </c>
      <c r="V82" s="560">
        <v>0</v>
      </c>
      <c r="W82" s="330" t="s">
        <v>538</v>
      </c>
      <c r="X82" s="753"/>
      <c r="Y82" s="754"/>
      <c r="Z82" s="329"/>
    </row>
    <row r="83" spans="1:26" ht="13.5" thickBot="1" x14ac:dyDescent="0.25">
      <c r="A83" s="759" t="s">
        <v>485</v>
      </c>
      <c r="B83" s="761" t="s">
        <v>486</v>
      </c>
      <c r="C83" s="552" t="s">
        <v>409</v>
      </c>
      <c r="D83" s="553">
        <f t="shared" si="1"/>
        <v>3</v>
      </c>
      <c r="E83" s="558">
        <v>1</v>
      </c>
      <c r="F83" s="558">
        <v>0</v>
      </c>
      <c r="G83" s="558">
        <v>0</v>
      </c>
      <c r="H83" s="558">
        <v>0</v>
      </c>
      <c r="I83" s="558">
        <v>0</v>
      </c>
      <c r="J83" s="558">
        <v>0</v>
      </c>
      <c r="K83" s="558">
        <v>0</v>
      </c>
      <c r="L83" s="558">
        <v>0</v>
      </c>
      <c r="M83" s="558">
        <v>0</v>
      </c>
      <c r="N83" s="558">
        <v>1</v>
      </c>
      <c r="O83" s="558">
        <v>1</v>
      </c>
      <c r="P83" s="558">
        <v>0</v>
      </c>
      <c r="Q83" s="558">
        <v>0</v>
      </c>
      <c r="R83" s="558">
        <v>0</v>
      </c>
      <c r="S83" s="558">
        <v>0</v>
      </c>
      <c r="T83" s="558">
        <v>0</v>
      </c>
      <c r="U83" s="558">
        <v>0</v>
      </c>
      <c r="V83" s="558">
        <v>0</v>
      </c>
      <c r="W83" s="552" t="s">
        <v>536</v>
      </c>
      <c r="X83" s="745" t="s">
        <v>734</v>
      </c>
      <c r="Y83" s="747"/>
      <c r="Z83" s="329"/>
    </row>
    <row r="84" spans="1:26" ht="13.5" thickBot="1" x14ac:dyDescent="0.25">
      <c r="A84" s="763"/>
      <c r="B84" s="764"/>
      <c r="C84" s="331" t="s">
        <v>410</v>
      </c>
      <c r="D84" s="345">
        <f t="shared" si="1"/>
        <v>1</v>
      </c>
      <c r="E84" s="559">
        <v>0</v>
      </c>
      <c r="F84" s="559">
        <v>0</v>
      </c>
      <c r="G84" s="559">
        <v>0</v>
      </c>
      <c r="H84" s="559">
        <v>0</v>
      </c>
      <c r="I84" s="559">
        <v>0</v>
      </c>
      <c r="J84" s="559">
        <v>0</v>
      </c>
      <c r="K84" s="559">
        <v>0</v>
      </c>
      <c r="L84" s="559">
        <v>0</v>
      </c>
      <c r="M84" s="559">
        <v>0</v>
      </c>
      <c r="N84" s="559">
        <v>0</v>
      </c>
      <c r="O84" s="559">
        <v>0</v>
      </c>
      <c r="P84" s="559">
        <v>0</v>
      </c>
      <c r="Q84" s="559">
        <v>0</v>
      </c>
      <c r="R84" s="559">
        <v>0</v>
      </c>
      <c r="S84" s="559">
        <v>0</v>
      </c>
      <c r="T84" s="559">
        <v>1</v>
      </c>
      <c r="U84" s="559">
        <v>0</v>
      </c>
      <c r="V84" s="559">
        <v>0</v>
      </c>
      <c r="W84" s="331" t="s">
        <v>538</v>
      </c>
      <c r="X84" s="749"/>
      <c r="Y84" s="748"/>
      <c r="Z84" s="329"/>
    </row>
    <row r="85" spans="1:26" ht="17.25" customHeight="1" thickBot="1" x14ac:dyDescent="0.25">
      <c r="A85" s="757" t="s">
        <v>487</v>
      </c>
      <c r="B85" s="758" t="s">
        <v>488</v>
      </c>
      <c r="C85" s="330" t="s">
        <v>409</v>
      </c>
      <c r="D85" s="346">
        <f t="shared" si="1"/>
        <v>12</v>
      </c>
      <c r="E85" s="560">
        <v>0</v>
      </c>
      <c r="F85" s="560">
        <v>0</v>
      </c>
      <c r="G85" s="560">
        <v>0</v>
      </c>
      <c r="H85" s="560">
        <v>0</v>
      </c>
      <c r="I85" s="560">
        <v>0</v>
      </c>
      <c r="J85" s="560">
        <v>0</v>
      </c>
      <c r="K85" s="560">
        <v>2</v>
      </c>
      <c r="L85" s="560">
        <v>2</v>
      </c>
      <c r="M85" s="560">
        <v>1</v>
      </c>
      <c r="N85" s="560">
        <v>1</v>
      </c>
      <c r="O85" s="560">
        <v>2</v>
      </c>
      <c r="P85" s="560">
        <v>0</v>
      </c>
      <c r="Q85" s="560">
        <v>0</v>
      </c>
      <c r="R85" s="560">
        <v>0</v>
      </c>
      <c r="S85" s="560">
        <v>0</v>
      </c>
      <c r="T85" s="560">
        <v>1</v>
      </c>
      <c r="U85" s="560">
        <v>1</v>
      </c>
      <c r="V85" s="560">
        <v>2</v>
      </c>
      <c r="W85" s="330" t="s">
        <v>536</v>
      </c>
      <c r="X85" s="753" t="s">
        <v>547</v>
      </c>
      <c r="Y85" s="754"/>
      <c r="Z85" s="329"/>
    </row>
    <row r="86" spans="1:26" ht="13.5" thickBot="1" x14ac:dyDescent="0.25">
      <c r="A86" s="757"/>
      <c r="B86" s="758"/>
      <c r="C86" s="330" t="s">
        <v>410</v>
      </c>
      <c r="D86" s="346">
        <f t="shared" si="1"/>
        <v>16</v>
      </c>
      <c r="E86" s="560">
        <v>0</v>
      </c>
      <c r="F86" s="560">
        <v>1</v>
      </c>
      <c r="G86" s="560">
        <v>0</v>
      </c>
      <c r="H86" s="560">
        <v>1</v>
      </c>
      <c r="I86" s="560">
        <v>0</v>
      </c>
      <c r="J86" s="560">
        <v>1</v>
      </c>
      <c r="K86" s="560">
        <v>0</v>
      </c>
      <c r="L86" s="560">
        <v>0</v>
      </c>
      <c r="M86" s="560">
        <v>0</v>
      </c>
      <c r="N86" s="560">
        <v>0</v>
      </c>
      <c r="O86" s="560">
        <v>0</v>
      </c>
      <c r="P86" s="560">
        <v>1</v>
      </c>
      <c r="Q86" s="560">
        <v>2</v>
      </c>
      <c r="R86" s="560">
        <v>1</v>
      </c>
      <c r="S86" s="560">
        <v>2</v>
      </c>
      <c r="T86" s="560">
        <v>3</v>
      </c>
      <c r="U86" s="560">
        <v>2</v>
      </c>
      <c r="V86" s="560">
        <v>2</v>
      </c>
      <c r="W86" s="330" t="s">
        <v>538</v>
      </c>
      <c r="X86" s="753"/>
      <c r="Y86" s="754"/>
      <c r="Z86" s="329"/>
    </row>
    <row r="87" spans="1:26" ht="13.5" thickBot="1" x14ac:dyDescent="0.25">
      <c r="A87" s="759" t="s">
        <v>489</v>
      </c>
      <c r="B87" s="761" t="s">
        <v>490</v>
      </c>
      <c r="C87" s="552" t="s">
        <v>409</v>
      </c>
      <c r="D87" s="553">
        <f t="shared" si="1"/>
        <v>9</v>
      </c>
      <c r="E87" s="558">
        <v>1</v>
      </c>
      <c r="F87" s="558">
        <v>0</v>
      </c>
      <c r="G87" s="558">
        <v>0</v>
      </c>
      <c r="H87" s="558">
        <v>0</v>
      </c>
      <c r="I87" s="558">
        <v>0</v>
      </c>
      <c r="J87" s="558">
        <v>0</v>
      </c>
      <c r="K87" s="558">
        <v>1</v>
      </c>
      <c r="L87" s="558">
        <v>1</v>
      </c>
      <c r="M87" s="558">
        <v>0</v>
      </c>
      <c r="N87" s="558">
        <v>0</v>
      </c>
      <c r="O87" s="558">
        <v>2</v>
      </c>
      <c r="P87" s="558">
        <v>3</v>
      </c>
      <c r="Q87" s="558">
        <v>0</v>
      </c>
      <c r="R87" s="558">
        <v>0</v>
      </c>
      <c r="S87" s="558">
        <v>0</v>
      </c>
      <c r="T87" s="558">
        <v>0</v>
      </c>
      <c r="U87" s="558">
        <v>1</v>
      </c>
      <c r="V87" s="558">
        <v>0</v>
      </c>
      <c r="W87" s="552" t="s">
        <v>536</v>
      </c>
      <c r="X87" s="745" t="s">
        <v>735</v>
      </c>
      <c r="Y87" s="747"/>
      <c r="Z87" s="329"/>
    </row>
    <row r="88" spans="1:26" ht="13.5" thickBot="1" x14ac:dyDescent="0.25">
      <c r="A88" s="763"/>
      <c r="B88" s="764"/>
      <c r="C88" s="331" t="s">
        <v>410</v>
      </c>
      <c r="D88" s="345">
        <f t="shared" si="1"/>
        <v>7</v>
      </c>
      <c r="E88" s="559">
        <v>0</v>
      </c>
      <c r="F88" s="559">
        <v>0</v>
      </c>
      <c r="G88" s="559">
        <v>0</v>
      </c>
      <c r="H88" s="559">
        <v>0</v>
      </c>
      <c r="I88" s="559">
        <v>1</v>
      </c>
      <c r="J88" s="559">
        <v>0</v>
      </c>
      <c r="K88" s="559">
        <v>0</v>
      </c>
      <c r="L88" s="559">
        <v>0</v>
      </c>
      <c r="M88" s="559">
        <v>0</v>
      </c>
      <c r="N88" s="559">
        <v>0</v>
      </c>
      <c r="O88" s="559">
        <v>0</v>
      </c>
      <c r="P88" s="559">
        <v>0</v>
      </c>
      <c r="Q88" s="559">
        <v>2</v>
      </c>
      <c r="R88" s="559">
        <v>3</v>
      </c>
      <c r="S88" s="559">
        <v>1</v>
      </c>
      <c r="T88" s="559">
        <v>0</v>
      </c>
      <c r="U88" s="559">
        <v>0</v>
      </c>
      <c r="V88" s="559">
        <v>0</v>
      </c>
      <c r="W88" s="331" t="s">
        <v>538</v>
      </c>
      <c r="X88" s="749"/>
      <c r="Y88" s="748"/>
      <c r="Z88" s="329"/>
    </row>
    <row r="89" spans="1:26" ht="17.25" customHeight="1" thickBot="1" x14ac:dyDescent="0.25">
      <c r="A89" s="757" t="s">
        <v>491</v>
      </c>
      <c r="B89" s="758" t="s">
        <v>492</v>
      </c>
      <c r="C89" s="330" t="s">
        <v>409</v>
      </c>
      <c r="D89" s="346">
        <f t="shared" si="1"/>
        <v>10</v>
      </c>
      <c r="E89" s="560">
        <v>2</v>
      </c>
      <c r="F89" s="560">
        <v>0</v>
      </c>
      <c r="G89" s="560">
        <v>0</v>
      </c>
      <c r="H89" s="560">
        <v>0</v>
      </c>
      <c r="I89" s="560">
        <v>0</v>
      </c>
      <c r="J89" s="560">
        <v>0</v>
      </c>
      <c r="K89" s="560">
        <v>0</v>
      </c>
      <c r="L89" s="560">
        <v>1</v>
      </c>
      <c r="M89" s="560">
        <v>1</v>
      </c>
      <c r="N89" s="560">
        <v>1</v>
      </c>
      <c r="O89" s="560">
        <v>1</v>
      </c>
      <c r="P89" s="560">
        <v>0</v>
      </c>
      <c r="Q89" s="560">
        <v>1</v>
      </c>
      <c r="R89" s="560">
        <v>1</v>
      </c>
      <c r="S89" s="560">
        <v>0</v>
      </c>
      <c r="T89" s="560">
        <v>1</v>
      </c>
      <c r="U89" s="560">
        <v>0</v>
      </c>
      <c r="V89" s="560">
        <v>1</v>
      </c>
      <c r="W89" s="330" t="s">
        <v>536</v>
      </c>
      <c r="X89" s="753" t="s">
        <v>736</v>
      </c>
      <c r="Y89" s="754"/>
      <c r="Z89" s="329"/>
    </row>
    <row r="90" spans="1:26" ht="13.5" thickBot="1" x14ac:dyDescent="0.25">
      <c r="A90" s="757"/>
      <c r="B90" s="758"/>
      <c r="C90" s="330" t="s">
        <v>410</v>
      </c>
      <c r="D90" s="346">
        <f t="shared" si="1"/>
        <v>3</v>
      </c>
      <c r="E90" s="560">
        <v>0</v>
      </c>
      <c r="F90" s="560">
        <v>0</v>
      </c>
      <c r="G90" s="560">
        <v>0</v>
      </c>
      <c r="H90" s="560">
        <v>0</v>
      </c>
      <c r="I90" s="560">
        <v>0</v>
      </c>
      <c r="J90" s="560">
        <v>0</v>
      </c>
      <c r="K90" s="560">
        <v>0</v>
      </c>
      <c r="L90" s="560">
        <v>1</v>
      </c>
      <c r="M90" s="560">
        <v>0</v>
      </c>
      <c r="N90" s="560">
        <v>0</v>
      </c>
      <c r="O90" s="560">
        <v>0</v>
      </c>
      <c r="P90" s="560">
        <v>0</v>
      </c>
      <c r="Q90" s="560">
        <v>1</v>
      </c>
      <c r="R90" s="560">
        <v>0</v>
      </c>
      <c r="S90" s="560">
        <v>1</v>
      </c>
      <c r="T90" s="560">
        <v>0</v>
      </c>
      <c r="U90" s="560">
        <v>0</v>
      </c>
      <c r="V90" s="560">
        <v>0</v>
      </c>
      <c r="W90" s="330" t="s">
        <v>538</v>
      </c>
      <c r="X90" s="753"/>
      <c r="Y90" s="754"/>
      <c r="Z90" s="329"/>
    </row>
    <row r="91" spans="1:26" ht="13.5" customHeight="1" thickBot="1" x14ac:dyDescent="0.25">
      <c r="A91" s="759" t="s">
        <v>493</v>
      </c>
      <c r="B91" s="761" t="s">
        <v>260</v>
      </c>
      <c r="C91" s="552" t="s">
        <v>409</v>
      </c>
      <c r="D91" s="553">
        <f t="shared" si="1"/>
        <v>0</v>
      </c>
      <c r="E91" s="558">
        <v>0</v>
      </c>
      <c r="F91" s="558">
        <v>0</v>
      </c>
      <c r="G91" s="558">
        <v>0</v>
      </c>
      <c r="H91" s="558">
        <v>0</v>
      </c>
      <c r="I91" s="558">
        <v>0</v>
      </c>
      <c r="J91" s="558">
        <v>0</v>
      </c>
      <c r="K91" s="558">
        <v>0</v>
      </c>
      <c r="L91" s="558">
        <v>0</v>
      </c>
      <c r="M91" s="558">
        <v>0</v>
      </c>
      <c r="N91" s="558">
        <v>0</v>
      </c>
      <c r="O91" s="558">
        <v>0</v>
      </c>
      <c r="P91" s="558">
        <v>0</v>
      </c>
      <c r="Q91" s="558">
        <v>0</v>
      </c>
      <c r="R91" s="558">
        <v>0</v>
      </c>
      <c r="S91" s="558">
        <v>0</v>
      </c>
      <c r="T91" s="558">
        <v>0</v>
      </c>
      <c r="U91" s="558">
        <v>0</v>
      </c>
      <c r="V91" s="558">
        <v>0</v>
      </c>
      <c r="W91" s="552" t="s">
        <v>536</v>
      </c>
      <c r="X91" s="745" t="s">
        <v>737</v>
      </c>
      <c r="Y91" s="747"/>
      <c r="Z91" s="329"/>
    </row>
    <row r="92" spans="1:26" ht="13.5" thickBot="1" x14ac:dyDescent="0.25">
      <c r="A92" s="763"/>
      <c r="B92" s="764"/>
      <c r="C92" s="331" t="s">
        <v>410</v>
      </c>
      <c r="D92" s="345">
        <f t="shared" si="1"/>
        <v>1</v>
      </c>
      <c r="E92" s="559">
        <v>0</v>
      </c>
      <c r="F92" s="559">
        <v>0</v>
      </c>
      <c r="G92" s="559">
        <v>0</v>
      </c>
      <c r="H92" s="559">
        <v>0</v>
      </c>
      <c r="I92" s="559">
        <v>0</v>
      </c>
      <c r="J92" s="559">
        <v>0</v>
      </c>
      <c r="K92" s="559">
        <v>0</v>
      </c>
      <c r="L92" s="559">
        <v>0</v>
      </c>
      <c r="M92" s="559">
        <v>0</v>
      </c>
      <c r="N92" s="559">
        <v>0</v>
      </c>
      <c r="O92" s="559">
        <v>0</v>
      </c>
      <c r="P92" s="559">
        <v>0</v>
      </c>
      <c r="Q92" s="559">
        <v>0</v>
      </c>
      <c r="R92" s="559">
        <v>0</v>
      </c>
      <c r="S92" s="559">
        <v>0</v>
      </c>
      <c r="T92" s="559">
        <v>1</v>
      </c>
      <c r="U92" s="559">
        <v>0</v>
      </c>
      <c r="V92" s="559">
        <v>0</v>
      </c>
      <c r="W92" s="331" t="s">
        <v>538</v>
      </c>
      <c r="X92" s="749"/>
      <c r="Y92" s="748"/>
      <c r="Z92" s="329"/>
    </row>
    <row r="93" spans="1:26" ht="17.25" customHeight="1" thickBot="1" x14ac:dyDescent="0.25">
      <c r="A93" s="757" t="s">
        <v>494</v>
      </c>
      <c r="B93" s="758" t="s">
        <v>495</v>
      </c>
      <c r="C93" s="330" t="s">
        <v>409</v>
      </c>
      <c r="D93" s="346">
        <f t="shared" si="1"/>
        <v>0</v>
      </c>
      <c r="E93" s="560">
        <v>0</v>
      </c>
      <c r="F93" s="560">
        <v>0</v>
      </c>
      <c r="G93" s="560">
        <v>0</v>
      </c>
      <c r="H93" s="560">
        <v>0</v>
      </c>
      <c r="I93" s="560">
        <v>0</v>
      </c>
      <c r="J93" s="560">
        <v>0</v>
      </c>
      <c r="K93" s="560">
        <v>0</v>
      </c>
      <c r="L93" s="560">
        <v>0</v>
      </c>
      <c r="M93" s="560">
        <v>0</v>
      </c>
      <c r="N93" s="560">
        <v>0</v>
      </c>
      <c r="O93" s="560">
        <v>0</v>
      </c>
      <c r="P93" s="560">
        <v>0</v>
      </c>
      <c r="Q93" s="560">
        <v>0</v>
      </c>
      <c r="R93" s="560">
        <v>0</v>
      </c>
      <c r="S93" s="560">
        <v>0</v>
      </c>
      <c r="T93" s="560">
        <v>0</v>
      </c>
      <c r="U93" s="560">
        <v>0</v>
      </c>
      <c r="V93" s="560">
        <v>0</v>
      </c>
      <c r="W93" s="330" t="s">
        <v>536</v>
      </c>
      <c r="X93" s="753" t="s">
        <v>758</v>
      </c>
      <c r="Y93" s="754"/>
      <c r="Z93" s="329"/>
    </row>
    <row r="94" spans="1:26" ht="13.5" thickBot="1" x14ac:dyDescent="0.25">
      <c r="A94" s="765"/>
      <c r="B94" s="766"/>
      <c r="C94" s="333" t="s">
        <v>410</v>
      </c>
      <c r="D94" s="554">
        <f t="shared" si="1"/>
        <v>2</v>
      </c>
      <c r="E94" s="561">
        <v>0</v>
      </c>
      <c r="F94" s="561">
        <v>0</v>
      </c>
      <c r="G94" s="561">
        <v>0</v>
      </c>
      <c r="H94" s="561">
        <v>0</v>
      </c>
      <c r="I94" s="561">
        <v>0</v>
      </c>
      <c r="J94" s="561">
        <v>0</v>
      </c>
      <c r="K94" s="561">
        <v>0</v>
      </c>
      <c r="L94" s="561">
        <v>0</v>
      </c>
      <c r="M94" s="561">
        <v>0</v>
      </c>
      <c r="N94" s="561">
        <v>1</v>
      </c>
      <c r="O94" s="561">
        <v>1</v>
      </c>
      <c r="P94" s="561">
        <v>0</v>
      </c>
      <c r="Q94" s="561">
        <v>0</v>
      </c>
      <c r="R94" s="561">
        <v>0</v>
      </c>
      <c r="S94" s="561">
        <v>0</v>
      </c>
      <c r="T94" s="561">
        <v>0</v>
      </c>
      <c r="U94" s="561">
        <v>0</v>
      </c>
      <c r="V94" s="561">
        <v>0</v>
      </c>
      <c r="W94" s="333" t="s">
        <v>538</v>
      </c>
      <c r="X94" s="755"/>
      <c r="Y94" s="754"/>
      <c r="Z94" s="329"/>
    </row>
    <row r="95" spans="1:26" ht="13.5" thickBot="1" x14ac:dyDescent="0.25">
      <c r="A95" s="767" t="s">
        <v>496</v>
      </c>
      <c r="B95" s="768" t="s">
        <v>497</v>
      </c>
      <c r="C95" s="334" t="s">
        <v>409</v>
      </c>
      <c r="D95" s="332">
        <f t="shared" si="1"/>
        <v>0</v>
      </c>
      <c r="E95" s="562">
        <v>0</v>
      </c>
      <c r="F95" s="562">
        <v>0</v>
      </c>
      <c r="G95" s="562">
        <v>0</v>
      </c>
      <c r="H95" s="562">
        <v>0</v>
      </c>
      <c r="I95" s="562">
        <v>0</v>
      </c>
      <c r="J95" s="562">
        <v>0</v>
      </c>
      <c r="K95" s="562">
        <v>0</v>
      </c>
      <c r="L95" s="562">
        <v>0</v>
      </c>
      <c r="M95" s="562">
        <v>0</v>
      </c>
      <c r="N95" s="562">
        <v>0</v>
      </c>
      <c r="O95" s="562">
        <v>0</v>
      </c>
      <c r="P95" s="562">
        <v>0</v>
      </c>
      <c r="Q95" s="562">
        <v>0</v>
      </c>
      <c r="R95" s="562">
        <v>0</v>
      </c>
      <c r="S95" s="562">
        <v>0</v>
      </c>
      <c r="T95" s="562">
        <v>0</v>
      </c>
      <c r="U95" s="562">
        <v>0</v>
      </c>
      <c r="V95" s="562">
        <v>0</v>
      </c>
      <c r="W95" s="334" t="s">
        <v>536</v>
      </c>
      <c r="X95" s="756" t="s">
        <v>759</v>
      </c>
      <c r="Y95" s="747"/>
      <c r="Z95" s="329"/>
    </row>
    <row r="96" spans="1:26" ht="13.5" thickBot="1" x14ac:dyDescent="0.25">
      <c r="A96" s="763"/>
      <c r="B96" s="764"/>
      <c r="C96" s="331" t="s">
        <v>410</v>
      </c>
      <c r="D96" s="345">
        <f t="shared" si="1"/>
        <v>1</v>
      </c>
      <c r="E96" s="559">
        <v>0</v>
      </c>
      <c r="F96" s="559">
        <v>0</v>
      </c>
      <c r="G96" s="559">
        <v>0</v>
      </c>
      <c r="H96" s="559">
        <v>0</v>
      </c>
      <c r="I96" s="559">
        <v>0</v>
      </c>
      <c r="J96" s="559">
        <v>0</v>
      </c>
      <c r="K96" s="559">
        <v>0</v>
      </c>
      <c r="L96" s="559">
        <v>0</v>
      </c>
      <c r="M96" s="559">
        <v>0</v>
      </c>
      <c r="N96" s="559">
        <v>0</v>
      </c>
      <c r="O96" s="559">
        <v>0</v>
      </c>
      <c r="P96" s="559">
        <v>0</v>
      </c>
      <c r="Q96" s="559">
        <v>0</v>
      </c>
      <c r="R96" s="559">
        <v>1</v>
      </c>
      <c r="S96" s="559">
        <v>0</v>
      </c>
      <c r="T96" s="559">
        <v>0</v>
      </c>
      <c r="U96" s="559">
        <v>0</v>
      </c>
      <c r="V96" s="559">
        <v>0</v>
      </c>
      <c r="W96" s="331" t="s">
        <v>538</v>
      </c>
      <c r="X96" s="749"/>
      <c r="Y96" s="748"/>
      <c r="Z96" s="329"/>
    </row>
    <row r="97" spans="1:26" ht="17.25" customHeight="1" thickBot="1" x14ac:dyDescent="0.25">
      <c r="A97" s="757" t="s">
        <v>498</v>
      </c>
      <c r="B97" s="758" t="s">
        <v>499</v>
      </c>
      <c r="C97" s="330" t="s">
        <v>409</v>
      </c>
      <c r="D97" s="346">
        <f t="shared" si="1"/>
        <v>8</v>
      </c>
      <c r="E97" s="560">
        <v>0</v>
      </c>
      <c r="F97" s="560">
        <v>0</v>
      </c>
      <c r="G97" s="560">
        <v>0</v>
      </c>
      <c r="H97" s="560">
        <v>0</v>
      </c>
      <c r="I97" s="560">
        <v>0</v>
      </c>
      <c r="J97" s="560">
        <v>0</v>
      </c>
      <c r="K97" s="560">
        <v>0</v>
      </c>
      <c r="L97" s="560">
        <v>1</v>
      </c>
      <c r="M97" s="560">
        <v>0</v>
      </c>
      <c r="N97" s="560">
        <v>1</v>
      </c>
      <c r="O97" s="560">
        <v>1</v>
      </c>
      <c r="P97" s="560">
        <v>1</v>
      </c>
      <c r="Q97" s="560">
        <v>1</v>
      </c>
      <c r="R97" s="560">
        <v>1</v>
      </c>
      <c r="S97" s="560">
        <v>1</v>
      </c>
      <c r="T97" s="560">
        <v>0</v>
      </c>
      <c r="U97" s="560">
        <v>1</v>
      </c>
      <c r="V97" s="560">
        <v>0</v>
      </c>
      <c r="W97" s="330" t="s">
        <v>536</v>
      </c>
      <c r="X97" s="753" t="s">
        <v>738</v>
      </c>
      <c r="Y97" s="754"/>
      <c r="Z97" s="329"/>
    </row>
    <row r="98" spans="1:26" ht="13.5" thickBot="1" x14ac:dyDescent="0.25">
      <c r="A98" s="757"/>
      <c r="B98" s="758"/>
      <c r="C98" s="330" t="s">
        <v>410</v>
      </c>
      <c r="D98" s="346">
        <f t="shared" si="1"/>
        <v>11</v>
      </c>
      <c r="E98" s="560">
        <v>0</v>
      </c>
      <c r="F98" s="560">
        <v>0</v>
      </c>
      <c r="G98" s="560">
        <v>0</v>
      </c>
      <c r="H98" s="560">
        <v>0</v>
      </c>
      <c r="I98" s="560">
        <v>0</v>
      </c>
      <c r="J98" s="560">
        <v>1</v>
      </c>
      <c r="K98" s="560">
        <v>0</v>
      </c>
      <c r="L98" s="560">
        <v>1</v>
      </c>
      <c r="M98" s="560">
        <v>0</v>
      </c>
      <c r="N98" s="560">
        <v>1</v>
      </c>
      <c r="O98" s="560">
        <v>1</v>
      </c>
      <c r="P98" s="560">
        <v>1</v>
      </c>
      <c r="Q98" s="560">
        <v>1</v>
      </c>
      <c r="R98" s="560">
        <v>0</v>
      </c>
      <c r="S98" s="560">
        <v>2</v>
      </c>
      <c r="T98" s="560">
        <v>1</v>
      </c>
      <c r="U98" s="560">
        <v>1</v>
      </c>
      <c r="V98" s="560">
        <v>1</v>
      </c>
      <c r="W98" s="330" t="s">
        <v>538</v>
      </c>
      <c r="X98" s="753"/>
      <c r="Y98" s="754"/>
      <c r="Z98" s="329"/>
    </row>
    <row r="99" spans="1:26" ht="13.5" thickBot="1" x14ac:dyDescent="0.25">
      <c r="A99" s="759" t="s">
        <v>500</v>
      </c>
      <c r="B99" s="761" t="s">
        <v>501</v>
      </c>
      <c r="C99" s="552" t="s">
        <v>409</v>
      </c>
      <c r="D99" s="553">
        <f t="shared" si="1"/>
        <v>0</v>
      </c>
      <c r="E99" s="558">
        <v>0</v>
      </c>
      <c r="F99" s="558">
        <v>0</v>
      </c>
      <c r="G99" s="558">
        <v>0</v>
      </c>
      <c r="H99" s="558">
        <v>0</v>
      </c>
      <c r="I99" s="558">
        <v>0</v>
      </c>
      <c r="J99" s="558">
        <v>0</v>
      </c>
      <c r="K99" s="558">
        <v>0</v>
      </c>
      <c r="L99" s="558">
        <v>0</v>
      </c>
      <c r="M99" s="558">
        <v>0</v>
      </c>
      <c r="N99" s="558">
        <v>0</v>
      </c>
      <c r="O99" s="558">
        <v>0</v>
      </c>
      <c r="P99" s="558">
        <v>0</v>
      </c>
      <c r="Q99" s="558">
        <v>0</v>
      </c>
      <c r="R99" s="558">
        <v>0</v>
      </c>
      <c r="S99" s="558">
        <v>0</v>
      </c>
      <c r="T99" s="558">
        <v>0</v>
      </c>
      <c r="U99" s="558">
        <v>0</v>
      </c>
      <c r="V99" s="558">
        <v>0</v>
      </c>
      <c r="W99" s="552" t="s">
        <v>536</v>
      </c>
      <c r="X99" s="745" t="s">
        <v>760</v>
      </c>
      <c r="Y99" s="747"/>
      <c r="Z99" s="329"/>
    </row>
    <row r="100" spans="1:26" ht="13.5" thickBot="1" x14ac:dyDescent="0.25">
      <c r="A100" s="763"/>
      <c r="B100" s="764"/>
      <c r="C100" s="331" t="s">
        <v>410</v>
      </c>
      <c r="D100" s="345">
        <f t="shared" si="1"/>
        <v>1</v>
      </c>
      <c r="E100" s="559">
        <v>0</v>
      </c>
      <c r="F100" s="559">
        <v>0</v>
      </c>
      <c r="G100" s="559">
        <v>0</v>
      </c>
      <c r="H100" s="559">
        <v>0</v>
      </c>
      <c r="I100" s="559">
        <v>0</v>
      </c>
      <c r="J100" s="559">
        <v>1</v>
      </c>
      <c r="K100" s="559">
        <v>0</v>
      </c>
      <c r="L100" s="559">
        <v>0</v>
      </c>
      <c r="M100" s="559">
        <v>0</v>
      </c>
      <c r="N100" s="559">
        <v>0</v>
      </c>
      <c r="O100" s="559">
        <v>0</v>
      </c>
      <c r="P100" s="559">
        <v>0</v>
      </c>
      <c r="Q100" s="559">
        <v>0</v>
      </c>
      <c r="R100" s="559">
        <v>0</v>
      </c>
      <c r="S100" s="559">
        <v>0</v>
      </c>
      <c r="T100" s="559">
        <v>0</v>
      </c>
      <c r="U100" s="559">
        <v>0</v>
      </c>
      <c r="V100" s="559">
        <v>0</v>
      </c>
      <c r="W100" s="331" t="s">
        <v>538</v>
      </c>
      <c r="X100" s="749"/>
      <c r="Y100" s="748"/>
      <c r="Z100" s="329"/>
    </row>
    <row r="101" spans="1:26" ht="17.25" customHeight="1" thickBot="1" x14ac:dyDescent="0.25">
      <c r="A101" s="757" t="s">
        <v>502</v>
      </c>
      <c r="B101" s="758" t="s">
        <v>503</v>
      </c>
      <c r="C101" s="330" t="s">
        <v>409</v>
      </c>
      <c r="D101" s="346">
        <f t="shared" si="1"/>
        <v>0</v>
      </c>
      <c r="E101" s="560">
        <v>0</v>
      </c>
      <c r="F101" s="560">
        <v>0</v>
      </c>
      <c r="G101" s="560">
        <v>0</v>
      </c>
      <c r="H101" s="560">
        <v>0</v>
      </c>
      <c r="I101" s="560">
        <v>0</v>
      </c>
      <c r="J101" s="560">
        <v>0</v>
      </c>
      <c r="K101" s="560">
        <v>0</v>
      </c>
      <c r="L101" s="560">
        <v>0</v>
      </c>
      <c r="M101" s="560">
        <v>0</v>
      </c>
      <c r="N101" s="560">
        <v>0</v>
      </c>
      <c r="O101" s="560">
        <v>0</v>
      </c>
      <c r="P101" s="560">
        <v>0</v>
      </c>
      <c r="Q101" s="560">
        <v>0</v>
      </c>
      <c r="R101" s="560">
        <v>0</v>
      </c>
      <c r="S101" s="560">
        <v>0</v>
      </c>
      <c r="T101" s="560">
        <v>0</v>
      </c>
      <c r="U101" s="560">
        <v>0</v>
      </c>
      <c r="V101" s="560">
        <v>0</v>
      </c>
      <c r="W101" s="330" t="s">
        <v>536</v>
      </c>
      <c r="X101" s="753" t="s">
        <v>761</v>
      </c>
      <c r="Y101" s="754"/>
      <c r="Z101" s="329"/>
    </row>
    <row r="102" spans="1:26" ht="13.5" thickBot="1" x14ac:dyDescent="0.25">
      <c r="A102" s="757"/>
      <c r="B102" s="758"/>
      <c r="C102" s="330" t="s">
        <v>410</v>
      </c>
      <c r="D102" s="346">
        <f t="shared" si="1"/>
        <v>0</v>
      </c>
      <c r="E102" s="560">
        <v>0</v>
      </c>
      <c r="F102" s="560">
        <v>0</v>
      </c>
      <c r="G102" s="560">
        <v>0</v>
      </c>
      <c r="H102" s="560">
        <v>0</v>
      </c>
      <c r="I102" s="560">
        <v>0</v>
      </c>
      <c r="J102" s="560">
        <v>0</v>
      </c>
      <c r="K102" s="560">
        <v>0</v>
      </c>
      <c r="L102" s="560">
        <v>0</v>
      </c>
      <c r="M102" s="560">
        <v>0</v>
      </c>
      <c r="N102" s="560">
        <v>0</v>
      </c>
      <c r="O102" s="560">
        <v>0</v>
      </c>
      <c r="P102" s="560">
        <v>0</v>
      </c>
      <c r="Q102" s="560">
        <v>0</v>
      </c>
      <c r="R102" s="560">
        <v>0</v>
      </c>
      <c r="S102" s="560">
        <v>0</v>
      </c>
      <c r="T102" s="560">
        <v>0</v>
      </c>
      <c r="U102" s="560">
        <v>0</v>
      </c>
      <c r="V102" s="560">
        <v>0</v>
      </c>
      <c r="W102" s="330" t="s">
        <v>538</v>
      </c>
      <c r="X102" s="753"/>
      <c r="Y102" s="754"/>
      <c r="Z102" s="329"/>
    </row>
    <row r="103" spans="1:26" ht="13.5" customHeight="1" thickBot="1" x14ac:dyDescent="0.25">
      <c r="A103" s="759" t="s">
        <v>504</v>
      </c>
      <c r="B103" s="761" t="s">
        <v>263</v>
      </c>
      <c r="C103" s="552" t="s">
        <v>409</v>
      </c>
      <c r="D103" s="553">
        <f t="shared" si="1"/>
        <v>25</v>
      </c>
      <c r="E103" s="558">
        <v>25</v>
      </c>
      <c r="F103" s="558">
        <v>0</v>
      </c>
      <c r="G103" s="558">
        <v>0</v>
      </c>
      <c r="H103" s="558">
        <v>0</v>
      </c>
      <c r="I103" s="558">
        <v>0</v>
      </c>
      <c r="J103" s="558">
        <v>0</v>
      </c>
      <c r="K103" s="558">
        <v>0</v>
      </c>
      <c r="L103" s="558">
        <v>0</v>
      </c>
      <c r="M103" s="558">
        <v>0</v>
      </c>
      <c r="N103" s="558">
        <v>0</v>
      </c>
      <c r="O103" s="558">
        <v>0</v>
      </c>
      <c r="P103" s="558">
        <v>0</v>
      </c>
      <c r="Q103" s="558">
        <v>0</v>
      </c>
      <c r="R103" s="558">
        <v>0</v>
      </c>
      <c r="S103" s="558">
        <v>0</v>
      </c>
      <c r="T103" s="558">
        <v>0</v>
      </c>
      <c r="U103" s="558">
        <v>0</v>
      </c>
      <c r="V103" s="558">
        <v>0</v>
      </c>
      <c r="W103" s="552" t="s">
        <v>536</v>
      </c>
      <c r="X103" s="745" t="s">
        <v>740</v>
      </c>
      <c r="Y103" s="747"/>
      <c r="Z103" s="329"/>
    </row>
    <row r="104" spans="1:26" ht="13.5" thickBot="1" x14ac:dyDescent="0.25">
      <c r="A104" s="763"/>
      <c r="B104" s="764"/>
      <c r="C104" s="331" t="s">
        <v>410</v>
      </c>
      <c r="D104" s="345">
        <f t="shared" si="1"/>
        <v>20</v>
      </c>
      <c r="E104" s="559">
        <v>20</v>
      </c>
      <c r="F104" s="559">
        <v>0</v>
      </c>
      <c r="G104" s="559">
        <v>0</v>
      </c>
      <c r="H104" s="559">
        <v>0</v>
      </c>
      <c r="I104" s="559">
        <v>0</v>
      </c>
      <c r="J104" s="559">
        <v>0</v>
      </c>
      <c r="K104" s="559">
        <v>0</v>
      </c>
      <c r="L104" s="559">
        <v>0</v>
      </c>
      <c r="M104" s="559">
        <v>0</v>
      </c>
      <c r="N104" s="559">
        <v>0</v>
      </c>
      <c r="O104" s="559">
        <v>0</v>
      </c>
      <c r="P104" s="559">
        <v>0</v>
      </c>
      <c r="Q104" s="559">
        <v>0</v>
      </c>
      <c r="R104" s="559">
        <v>0</v>
      </c>
      <c r="S104" s="559">
        <v>0</v>
      </c>
      <c r="T104" s="559">
        <v>0</v>
      </c>
      <c r="U104" s="559">
        <v>0</v>
      </c>
      <c r="V104" s="559">
        <v>0</v>
      </c>
      <c r="W104" s="331" t="s">
        <v>538</v>
      </c>
      <c r="X104" s="749"/>
      <c r="Y104" s="748"/>
      <c r="Z104" s="329"/>
    </row>
    <row r="105" spans="1:26" ht="21" customHeight="1" thickBot="1" x14ac:dyDescent="0.25">
      <c r="A105" s="757" t="s">
        <v>505</v>
      </c>
      <c r="B105" s="758" t="s">
        <v>506</v>
      </c>
      <c r="C105" s="330" t="s">
        <v>409</v>
      </c>
      <c r="D105" s="346">
        <f t="shared" si="1"/>
        <v>23</v>
      </c>
      <c r="E105" s="560">
        <v>23</v>
      </c>
      <c r="F105" s="560">
        <v>0</v>
      </c>
      <c r="G105" s="560">
        <v>0</v>
      </c>
      <c r="H105" s="560">
        <v>0</v>
      </c>
      <c r="I105" s="560">
        <v>0</v>
      </c>
      <c r="J105" s="560">
        <v>0</v>
      </c>
      <c r="K105" s="560">
        <v>0</v>
      </c>
      <c r="L105" s="560">
        <v>0</v>
      </c>
      <c r="M105" s="560">
        <v>0</v>
      </c>
      <c r="N105" s="560">
        <v>0</v>
      </c>
      <c r="O105" s="560">
        <v>0</v>
      </c>
      <c r="P105" s="560">
        <v>0</v>
      </c>
      <c r="Q105" s="560">
        <v>0</v>
      </c>
      <c r="R105" s="560">
        <v>0</v>
      </c>
      <c r="S105" s="560">
        <v>0</v>
      </c>
      <c r="T105" s="560">
        <v>0</v>
      </c>
      <c r="U105" s="560">
        <v>0</v>
      </c>
      <c r="V105" s="560">
        <v>0</v>
      </c>
      <c r="W105" s="330" t="s">
        <v>536</v>
      </c>
      <c r="X105" s="753" t="s">
        <v>739</v>
      </c>
      <c r="Y105" s="754"/>
      <c r="Z105" s="329"/>
    </row>
    <row r="106" spans="1:26" ht="21" customHeight="1" thickBot="1" x14ac:dyDescent="0.25">
      <c r="A106" s="757"/>
      <c r="B106" s="758"/>
      <c r="C106" s="330" t="s">
        <v>410</v>
      </c>
      <c r="D106" s="346">
        <f t="shared" si="1"/>
        <v>13</v>
      </c>
      <c r="E106" s="560">
        <v>13</v>
      </c>
      <c r="F106" s="560">
        <v>0</v>
      </c>
      <c r="G106" s="560">
        <v>0</v>
      </c>
      <c r="H106" s="560">
        <v>0</v>
      </c>
      <c r="I106" s="560">
        <v>0</v>
      </c>
      <c r="J106" s="560">
        <v>0</v>
      </c>
      <c r="K106" s="560">
        <v>0</v>
      </c>
      <c r="L106" s="560">
        <v>0</v>
      </c>
      <c r="M106" s="560">
        <v>0</v>
      </c>
      <c r="N106" s="560">
        <v>0</v>
      </c>
      <c r="O106" s="560">
        <v>0</v>
      </c>
      <c r="P106" s="560">
        <v>0</v>
      </c>
      <c r="Q106" s="560">
        <v>0</v>
      </c>
      <c r="R106" s="560">
        <v>0</v>
      </c>
      <c r="S106" s="560">
        <v>0</v>
      </c>
      <c r="T106" s="560">
        <v>0</v>
      </c>
      <c r="U106" s="560">
        <v>0</v>
      </c>
      <c r="V106" s="560">
        <v>0</v>
      </c>
      <c r="W106" s="330" t="s">
        <v>538</v>
      </c>
      <c r="X106" s="753"/>
      <c r="Y106" s="754"/>
      <c r="Z106" s="329"/>
    </row>
    <row r="107" spans="1:26" ht="21" customHeight="1" thickBot="1" x14ac:dyDescent="0.25">
      <c r="A107" s="759" t="s">
        <v>507</v>
      </c>
      <c r="B107" s="761" t="s">
        <v>508</v>
      </c>
      <c r="C107" s="552" t="s">
        <v>409</v>
      </c>
      <c r="D107" s="553">
        <f t="shared" si="1"/>
        <v>449</v>
      </c>
      <c r="E107" s="558">
        <v>14</v>
      </c>
      <c r="F107" s="558">
        <v>5</v>
      </c>
      <c r="G107" s="558">
        <v>3</v>
      </c>
      <c r="H107" s="558">
        <v>1</v>
      </c>
      <c r="I107" s="558">
        <v>27</v>
      </c>
      <c r="J107" s="558">
        <v>36</v>
      </c>
      <c r="K107" s="558">
        <v>53</v>
      </c>
      <c r="L107" s="558">
        <v>58</v>
      </c>
      <c r="M107" s="558">
        <v>51</v>
      </c>
      <c r="N107" s="558">
        <v>54</v>
      </c>
      <c r="O107" s="558">
        <v>52</v>
      </c>
      <c r="P107" s="558">
        <v>39</v>
      </c>
      <c r="Q107" s="558">
        <v>21</v>
      </c>
      <c r="R107" s="558">
        <v>13</v>
      </c>
      <c r="S107" s="558">
        <v>5</v>
      </c>
      <c r="T107" s="558">
        <v>9</v>
      </c>
      <c r="U107" s="558">
        <v>3</v>
      </c>
      <c r="V107" s="558">
        <v>5</v>
      </c>
      <c r="W107" s="552" t="s">
        <v>536</v>
      </c>
      <c r="X107" s="745" t="s">
        <v>741</v>
      </c>
      <c r="Y107" s="747"/>
      <c r="Z107" s="329"/>
    </row>
    <row r="108" spans="1:26" ht="21" customHeight="1" thickBot="1" x14ac:dyDescent="0.25">
      <c r="A108" s="763"/>
      <c r="B108" s="764"/>
      <c r="C108" s="331" t="s">
        <v>410</v>
      </c>
      <c r="D108" s="345">
        <f t="shared" si="1"/>
        <v>66</v>
      </c>
      <c r="E108" s="559">
        <v>10</v>
      </c>
      <c r="F108" s="559">
        <v>4</v>
      </c>
      <c r="G108" s="559">
        <v>0</v>
      </c>
      <c r="H108" s="559">
        <v>0</v>
      </c>
      <c r="I108" s="559">
        <v>2</v>
      </c>
      <c r="J108" s="559">
        <v>3</v>
      </c>
      <c r="K108" s="559">
        <v>3</v>
      </c>
      <c r="L108" s="559">
        <v>10</v>
      </c>
      <c r="M108" s="559">
        <v>4</v>
      </c>
      <c r="N108" s="559">
        <v>9</v>
      </c>
      <c r="O108" s="559">
        <v>0</v>
      </c>
      <c r="P108" s="559">
        <v>2</v>
      </c>
      <c r="Q108" s="559">
        <v>2</v>
      </c>
      <c r="R108" s="559">
        <v>6</v>
      </c>
      <c r="S108" s="559">
        <v>1</v>
      </c>
      <c r="T108" s="559">
        <v>3</v>
      </c>
      <c r="U108" s="559">
        <v>2</v>
      </c>
      <c r="V108" s="559">
        <v>5</v>
      </c>
      <c r="W108" s="331" t="s">
        <v>538</v>
      </c>
      <c r="X108" s="749"/>
      <c r="Y108" s="748"/>
      <c r="Z108" s="329"/>
    </row>
    <row r="109" spans="1:26" ht="17.25" customHeight="1" thickBot="1" x14ac:dyDescent="0.25">
      <c r="A109" s="757" t="s">
        <v>509</v>
      </c>
      <c r="B109" s="758" t="s">
        <v>510</v>
      </c>
      <c r="C109" s="330" t="s">
        <v>409</v>
      </c>
      <c r="D109" s="346">
        <f t="shared" si="1"/>
        <v>154</v>
      </c>
      <c r="E109" s="560">
        <v>2</v>
      </c>
      <c r="F109" s="560">
        <v>1</v>
      </c>
      <c r="G109" s="560">
        <v>3</v>
      </c>
      <c r="H109" s="560">
        <v>8</v>
      </c>
      <c r="I109" s="560">
        <v>20</v>
      </c>
      <c r="J109" s="560">
        <v>29</v>
      </c>
      <c r="K109" s="560">
        <v>32</v>
      </c>
      <c r="L109" s="560">
        <v>16</v>
      </c>
      <c r="M109" s="560">
        <v>9</v>
      </c>
      <c r="N109" s="560">
        <v>13</v>
      </c>
      <c r="O109" s="560">
        <v>8</v>
      </c>
      <c r="P109" s="560">
        <v>7</v>
      </c>
      <c r="Q109" s="560">
        <v>3</v>
      </c>
      <c r="R109" s="560">
        <v>2</v>
      </c>
      <c r="S109" s="560">
        <v>1</v>
      </c>
      <c r="T109" s="560">
        <v>0</v>
      </c>
      <c r="U109" s="560">
        <v>0</v>
      </c>
      <c r="V109" s="560">
        <v>0</v>
      </c>
      <c r="W109" s="330" t="s">
        <v>536</v>
      </c>
      <c r="X109" s="753" t="s">
        <v>589</v>
      </c>
      <c r="Y109" s="754"/>
      <c r="Z109" s="329"/>
    </row>
    <row r="110" spans="1:26" ht="13.5" thickBot="1" x14ac:dyDescent="0.25">
      <c r="A110" s="757"/>
      <c r="B110" s="758"/>
      <c r="C110" s="330" t="s">
        <v>410</v>
      </c>
      <c r="D110" s="346">
        <f t="shared" si="1"/>
        <v>15</v>
      </c>
      <c r="E110" s="560">
        <v>1</v>
      </c>
      <c r="F110" s="560">
        <v>0</v>
      </c>
      <c r="G110" s="560">
        <v>0</v>
      </c>
      <c r="H110" s="560">
        <v>2</v>
      </c>
      <c r="I110" s="560">
        <v>2</v>
      </c>
      <c r="J110" s="560">
        <v>0</v>
      </c>
      <c r="K110" s="560">
        <v>5</v>
      </c>
      <c r="L110" s="560">
        <v>2</v>
      </c>
      <c r="M110" s="560">
        <v>1</v>
      </c>
      <c r="N110" s="560">
        <v>1</v>
      </c>
      <c r="O110" s="560">
        <v>0</v>
      </c>
      <c r="P110" s="560">
        <v>1</v>
      </c>
      <c r="Q110" s="560">
        <v>0</v>
      </c>
      <c r="R110" s="560">
        <v>0</v>
      </c>
      <c r="S110" s="560">
        <v>0</v>
      </c>
      <c r="T110" s="560">
        <v>0</v>
      </c>
      <c r="U110" s="560">
        <v>0</v>
      </c>
      <c r="V110" s="560">
        <v>0</v>
      </c>
      <c r="W110" s="330" t="s">
        <v>538</v>
      </c>
      <c r="X110" s="753"/>
      <c r="Y110" s="754"/>
      <c r="Z110" s="329"/>
    </row>
    <row r="111" spans="1:26" ht="13.5" thickBot="1" x14ac:dyDescent="0.25">
      <c r="A111" s="759" t="s">
        <v>511</v>
      </c>
      <c r="B111" s="761" t="s">
        <v>512</v>
      </c>
      <c r="C111" s="552" t="s">
        <v>409</v>
      </c>
      <c r="D111" s="553">
        <f t="shared" si="1"/>
        <v>23</v>
      </c>
      <c r="E111" s="558">
        <v>1</v>
      </c>
      <c r="F111" s="558">
        <v>0</v>
      </c>
      <c r="G111" s="558">
        <v>0</v>
      </c>
      <c r="H111" s="558">
        <v>0</v>
      </c>
      <c r="I111" s="558">
        <v>2</v>
      </c>
      <c r="J111" s="558">
        <v>3</v>
      </c>
      <c r="K111" s="558">
        <v>3</v>
      </c>
      <c r="L111" s="558">
        <v>4</v>
      </c>
      <c r="M111" s="558">
        <v>4</v>
      </c>
      <c r="N111" s="558">
        <v>3</v>
      </c>
      <c r="O111" s="558">
        <v>1</v>
      </c>
      <c r="P111" s="558">
        <v>1</v>
      </c>
      <c r="Q111" s="558">
        <v>1</v>
      </c>
      <c r="R111" s="558">
        <v>0</v>
      </c>
      <c r="S111" s="558">
        <v>0</v>
      </c>
      <c r="T111" s="558">
        <v>0</v>
      </c>
      <c r="U111" s="558">
        <v>0</v>
      </c>
      <c r="V111" s="558">
        <v>0</v>
      </c>
      <c r="W111" s="552" t="s">
        <v>536</v>
      </c>
      <c r="X111" s="745" t="s">
        <v>742</v>
      </c>
      <c r="Y111" s="747"/>
      <c r="Z111" s="329"/>
    </row>
    <row r="112" spans="1:26" ht="13.5" thickBot="1" x14ac:dyDescent="0.25">
      <c r="A112" s="763"/>
      <c r="B112" s="764"/>
      <c r="C112" s="331" t="s">
        <v>410</v>
      </c>
      <c r="D112" s="345">
        <f t="shared" si="1"/>
        <v>2</v>
      </c>
      <c r="E112" s="559">
        <v>0</v>
      </c>
      <c r="F112" s="559">
        <v>0</v>
      </c>
      <c r="G112" s="559">
        <v>0</v>
      </c>
      <c r="H112" s="559">
        <v>0</v>
      </c>
      <c r="I112" s="559">
        <v>0</v>
      </c>
      <c r="J112" s="559">
        <v>1</v>
      </c>
      <c r="K112" s="559">
        <v>1</v>
      </c>
      <c r="L112" s="559">
        <v>0</v>
      </c>
      <c r="M112" s="559">
        <v>0</v>
      </c>
      <c r="N112" s="559">
        <v>0</v>
      </c>
      <c r="O112" s="559">
        <v>0</v>
      </c>
      <c r="P112" s="559">
        <v>0</v>
      </c>
      <c r="Q112" s="559">
        <v>0</v>
      </c>
      <c r="R112" s="559">
        <v>0</v>
      </c>
      <c r="S112" s="559">
        <v>0</v>
      </c>
      <c r="T112" s="559">
        <v>0</v>
      </c>
      <c r="U112" s="559">
        <v>0</v>
      </c>
      <c r="V112" s="559">
        <v>0</v>
      </c>
      <c r="W112" s="331" t="s">
        <v>538</v>
      </c>
      <c r="X112" s="749"/>
      <c r="Y112" s="748"/>
      <c r="Z112" s="329"/>
    </row>
    <row r="113" spans="1:27" ht="17.25" customHeight="1" thickBot="1" x14ac:dyDescent="0.25">
      <c r="A113" s="757" t="s">
        <v>513</v>
      </c>
      <c r="B113" s="758" t="s">
        <v>514</v>
      </c>
      <c r="C113" s="330" t="s">
        <v>409</v>
      </c>
      <c r="D113" s="346">
        <f t="shared" si="1"/>
        <v>16</v>
      </c>
      <c r="E113" s="560">
        <v>1</v>
      </c>
      <c r="F113" s="560">
        <v>2</v>
      </c>
      <c r="G113" s="560">
        <v>3</v>
      </c>
      <c r="H113" s="560">
        <v>1</v>
      </c>
      <c r="I113" s="560">
        <v>1</v>
      </c>
      <c r="J113" s="560">
        <v>1</v>
      </c>
      <c r="K113" s="560">
        <v>4</v>
      </c>
      <c r="L113" s="560">
        <v>2</v>
      </c>
      <c r="M113" s="560">
        <v>0</v>
      </c>
      <c r="N113" s="560">
        <v>0</v>
      </c>
      <c r="O113" s="560">
        <v>1</v>
      </c>
      <c r="P113" s="560">
        <v>0</v>
      </c>
      <c r="Q113" s="560">
        <v>0</v>
      </c>
      <c r="R113" s="560">
        <v>0</v>
      </c>
      <c r="S113" s="560">
        <v>0</v>
      </c>
      <c r="T113" s="560">
        <v>0</v>
      </c>
      <c r="U113" s="560">
        <v>0</v>
      </c>
      <c r="V113" s="560">
        <v>0</v>
      </c>
      <c r="W113" s="330" t="s">
        <v>536</v>
      </c>
      <c r="X113" s="753" t="s">
        <v>743</v>
      </c>
      <c r="Y113" s="754"/>
      <c r="Z113" s="329"/>
    </row>
    <row r="114" spans="1:27" ht="13.5" thickBot="1" x14ac:dyDescent="0.25">
      <c r="A114" s="757"/>
      <c r="B114" s="758"/>
      <c r="C114" s="330" t="s">
        <v>410</v>
      </c>
      <c r="D114" s="346">
        <f t="shared" si="1"/>
        <v>3</v>
      </c>
      <c r="E114" s="560">
        <v>1</v>
      </c>
      <c r="F114" s="560">
        <v>2</v>
      </c>
      <c r="G114" s="560">
        <v>0</v>
      </c>
      <c r="H114" s="560">
        <v>0</v>
      </c>
      <c r="I114" s="560">
        <v>0</v>
      </c>
      <c r="J114" s="560">
        <v>0</v>
      </c>
      <c r="K114" s="560">
        <v>0</v>
      </c>
      <c r="L114" s="560">
        <v>0</v>
      </c>
      <c r="M114" s="560">
        <v>0</v>
      </c>
      <c r="N114" s="560">
        <v>0</v>
      </c>
      <c r="O114" s="560">
        <v>0</v>
      </c>
      <c r="P114" s="560">
        <v>0</v>
      </c>
      <c r="Q114" s="560">
        <v>0</v>
      </c>
      <c r="R114" s="560">
        <v>0</v>
      </c>
      <c r="S114" s="560">
        <v>0</v>
      </c>
      <c r="T114" s="560">
        <v>0</v>
      </c>
      <c r="U114" s="560">
        <v>0</v>
      </c>
      <c r="V114" s="560">
        <v>0</v>
      </c>
      <c r="W114" s="330" t="s">
        <v>538</v>
      </c>
      <c r="X114" s="753"/>
      <c r="Y114" s="754"/>
      <c r="Z114" s="329"/>
    </row>
    <row r="115" spans="1:27" ht="13.5" thickBot="1" x14ac:dyDescent="0.25">
      <c r="A115" s="759" t="s">
        <v>515</v>
      </c>
      <c r="B115" s="761" t="s">
        <v>516</v>
      </c>
      <c r="C115" s="552" t="s">
        <v>409</v>
      </c>
      <c r="D115" s="553">
        <f t="shared" si="1"/>
        <v>13</v>
      </c>
      <c r="E115" s="558">
        <v>0</v>
      </c>
      <c r="F115" s="558">
        <v>0</v>
      </c>
      <c r="G115" s="558">
        <v>0</v>
      </c>
      <c r="H115" s="558">
        <v>1</v>
      </c>
      <c r="I115" s="558">
        <v>0</v>
      </c>
      <c r="J115" s="558">
        <v>3</v>
      </c>
      <c r="K115" s="558">
        <v>1</v>
      </c>
      <c r="L115" s="558">
        <v>2</v>
      </c>
      <c r="M115" s="558">
        <v>1</v>
      </c>
      <c r="N115" s="558">
        <v>1</v>
      </c>
      <c r="O115" s="558">
        <v>1</v>
      </c>
      <c r="P115" s="558">
        <v>1</v>
      </c>
      <c r="Q115" s="558">
        <v>1</v>
      </c>
      <c r="R115" s="558">
        <v>1</v>
      </c>
      <c r="S115" s="558">
        <v>0</v>
      </c>
      <c r="T115" s="558">
        <v>0</v>
      </c>
      <c r="U115" s="558">
        <v>0</v>
      </c>
      <c r="V115" s="558">
        <v>0</v>
      </c>
      <c r="W115" s="552" t="s">
        <v>536</v>
      </c>
      <c r="X115" s="745" t="s">
        <v>744</v>
      </c>
      <c r="Y115" s="747"/>
      <c r="Z115" s="329"/>
    </row>
    <row r="116" spans="1:27" ht="13.5" thickBot="1" x14ac:dyDescent="0.25">
      <c r="A116" s="763"/>
      <c r="B116" s="764"/>
      <c r="C116" s="331" t="s">
        <v>410</v>
      </c>
      <c r="D116" s="345">
        <f t="shared" si="1"/>
        <v>3</v>
      </c>
      <c r="E116" s="559">
        <v>0</v>
      </c>
      <c r="F116" s="559">
        <v>0</v>
      </c>
      <c r="G116" s="559">
        <v>1</v>
      </c>
      <c r="H116" s="559">
        <v>0</v>
      </c>
      <c r="I116" s="559">
        <v>0</v>
      </c>
      <c r="J116" s="559">
        <v>1</v>
      </c>
      <c r="K116" s="559">
        <v>1</v>
      </c>
      <c r="L116" s="559">
        <v>0</v>
      </c>
      <c r="M116" s="559">
        <v>0</v>
      </c>
      <c r="N116" s="559">
        <v>0</v>
      </c>
      <c r="O116" s="559">
        <v>0</v>
      </c>
      <c r="P116" s="559">
        <v>0</v>
      </c>
      <c r="Q116" s="559">
        <v>0</v>
      </c>
      <c r="R116" s="559">
        <v>0</v>
      </c>
      <c r="S116" s="559">
        <v>0</v>
      </c>
      <c r="T116" s="559">
        <v>0</v>
      </c>
      <c r="U116" s="559">
        <v>0</v>
      </c>
      <c r="V116" s="559">
        <v>0</v>
      </c>
      <c r="W116" s="331" t="s">
        <v>538</v>
      </c>
      <c r="X116" s="749"/>
      <c r="Y116" s="748"/>
      <c r="Z116" s="329"/>
    </row>
    <row r="117" spans="1:27" ht="17.25" customHeight="1" thickBot="1" x14ac:dyDescent="0.25">
      <c r="A117" s="757" t="s">
        <v>517</v>
      </c>
      <c r="B117" s="758" t="s">
        <v>518</v>
      </c>
      <c r="C117" s="330" t="s">
        <v>409</v>
      </c>
      <c r="D117" s="346">
        <f t="shared" si="1"/>
        <v>3</v>
      </c>
      <c r="E117" s="560">
        <v>1</v>
      </c>
      <c r="F117" s="560">
        <v>0</v>
      </c>
      <c r="G117" s="560">
        <v>0</v>
      </c>
      <c r="H117" s="560">
        <v>0</v>
      </c>
      <c r="I117" s="560">
        <v>2</v>
      </c>
      <c r="J117" s="560">
        <v>0</v>
      </c>
      <c r="K117" s="560">
        <v>0</v>
      </c>
      <c r="L117" s="560">
        <v>0</v>
      </c>
      <c r="M117" s="560">
        <v>0</v>
      </c>
      <c r="N117" s="560">
        <v>0</v>
      </c>
      <c r="O117" s="560">
        <v>0</v>
      </c>
      <c r="P117" s="560">
        <v>0</v>
      </c>
      <c r="Q117" s="560">
        <v>0</v>
      </c>
      <c r="R117" s="560">
        <v>0</v>
      </c>
      <c r="S117" s="560">
        <v>0</v>
      </c>
      <c r="T117" s="560">
        <v>0</v>
      </c>
      <c r="U117" s="560">
        <v>0</v>
      </c>
      <c r="V117" s="560">
        <v>0</v>
      </c>
      <c r="W117" s="330" t="s">
        <v>536</v>
      </c>
      <c r="X117" s="753" t="s">
        <v>745</v>
      </c>
      <c r="Y117" s="754"/>
      <c r="Z117" s="329"/>
    </row>
    <row r="118" spans="1:27" ht="13.5" thickBot="1" x14ac:dyDescent="0.25">
      <c r="A118" s="757"/>
      <c r="B118" s="758"/>
      <c r="C118" s="330" t="s">
        <v>410</v>
      </c>
      <c r="D118" s="346">
        <f t="shared" si="1"/>
        <v>1</v>
      </c>
      <c r="E118" s="560">
        <v>0</v>
      </c>
      <c r="F118" s="560">
        <v>0</v>
      </c>
      <c r="G118" s="560">
        <v>0</v>
      </c>
      <c r="H118" s="560">
        <v>0</v>
      </c>
      <c r="I118" s="560">
        <v>1</v>
      </c>
      <c r="J118" s="560">
        <v>0</v>
      </c>
      <c r="K118" s="560">
        <v>0</v>
      </c>
      <c r="L118" s="560">
        <v>0</v>
      </c>
      <c r="M118" s="560">
        <v>0</v>
      </c>
      <c r="N118" s="560">
        <v>0</v>
      </c>
      <c r="O118" s="560">
        <v>0</v>
      </c>
      <c r="P118" s="560">
        <v>0</v>
      </c>
      <c r="Q118" s="560">
        <v>0</v>
      </c>
      <c r="R118" s="560">
        <v>0</v>
      </c>
      <c r="S118" s="560">
        <v>0</v>
      </c>
      <c r="T118" s="560">
        <v>0</v>
      </c>
      <c r="U118" s="560">
        <v>0</v>
      </c>
      <c r="V118" s="560">
        <v>0</v>
      </c>
      <c r="W118" s="330" t="s">
        <v>538</v>
      </c>
      <c r="X118" s="753"/>
      <c r="Y118" s="754"/>
      <c r="Z118" s="329"/>
    </row>
    <row r="119" spans="1:27" ht="13.5" thickBot="1" x14ac:dyDescent="0.25">
      <c r="A119" s="759" t="s">
        <v>519</v>
      </c>
      <c r="B119" s="761" t="s">
        <v>520</v>
      </c>
      <c r="C119" s="552" t="s">
        <v>409</v>
      </c>
      <c r="D119" s="553">
        <f t="shared" si="1"/>
        <v>38</v>
      </c>
      <c r="E119" s="558">
        <v>0</v>
      </c>
      <c r="F119" s="558">
        <v>0</v>
      </c>
      <c r="G119" s="558">
        <v>0</v>
      </c>
      <c r="H119" s="558">
        <v>1</v>
      </c>
      <c r="I119" s="558">
        <v>6</v>
      </c>
      <c r="J119" s="558">
        <v>9</v>
      </c>
      <c r="K119" s="558">
        <v>7</v>
      </c>
      <c r="L119" s="558">
        <v>10</v>
      </c>
      <c r="M119" s="558">
        <v>2</v>
      </c>
      <c r="N119" s="558">
        <v>1</v>
      </c>
      <c r="O119" s="558">
        <v>1</v>
      </c>
      <c r="P119" s="558">
        <v>1</v>
      </c>
      <c r="Q119" s="558">
        <v>0</v>
      </c>
      <c r="R119" s="558">
        <v>0</v>
      </c>
      <c r="S119" s="558">
        <v>0</v>
      </c>
      <c r="T119" s="558">
        <v>0</v>
      </c>
      <c r="U119" s="558">
        <v>0</v>
      </c>
      <c r="V119" s="558">
        <v>0</v>
      </c>
      <c r="W119" s="552" t="s">
        <v>536</v>
      </c>
      <c r="X119" s="745" t="s">
        <v>746</v>
      </c>
      <c r="Y119" s="747"/>
      <c r="Z119" s="329"/>
    </row>
    <row r="120" spans="1:27" ht="13.5" thickBot="1" x14ac:dyDescent="0.25">
      <c r="A120" s="763"/>
      <c r="B120" s="764"/>
      <c r="C120" s="331" t="s">
        <v>410</v>
      </c>
      <c r="D120" s="345">
        <f t="shared" si="1"/>
        <v>5</v>
      </c>
      <c r="E120" s="559">
        <v>0</v>
      </c>
      <c r="F120" s="559">
        <v>0</v>
      </c>
      <c r="G120" s="559">
        <v>0</v>
      </c>
      <c r="H120" s="559">
        <v>0</v>
      </c>
      <c r="I120" s="559">
        <v>0</v>
      </c>
      <c r="J120" s="559">
        <v>1</v>
      </c>
      <c r="K120" s="559">
        <v>0</v>
      </c>
      <c r="L120" s="559">
        <v>1</v>
      </c>
      <c r="M120" s="559">
        <v>3</v>
      </c>
      <c r="N120" s="559">
        <v>0</v>
      </c>
      <c r="O120" s="559">
        <v>0</v>
      </c>
      <c r="P120" s="559">
        <v>0</v>
      </c>
      <c r="Q120" s="559">
        <v>0</v>
      </c>
      <c r="R120" s="559">
        <v>0</v>
      </c>
      <c r="S120" s="559">
        <v>0</v>
      </c>
      <c r="T120" s="559">
        <v>0</v>
      </c>
      <c r="U120" s="559">
        <v>0</v>
      </c>
      <c r="V120" s="559">
        <v>0</v>
      </c>
      <c r="W120" s="331" t="s">
        <v>538</v>
      </c>
      <c r="X120" s="749"/>
      <c r="Y120" s="748"/>
      <c r="Z120" s="329"/>
    </row>
    <row r="121" spans="1:27" ht="17.25" customHeight="1" thickBot="1" x14ac:dyDescent="0.25">
      <c r="A121" s="757" t="s">
        <v>521</v>
      </c>
      <c r="B121" s="758" t="s">
        <v>522</v>
      </c>
      <c r="C121" s="330" t="s">
        <v>409</v>
      </c>
      <c r="D121" s="346">
        <f t="shared" si="1"/>
        <v>5</v>
      </c>
      <c r="E121" s="560">
        <v>1</v>
      </c>
      <c r="F121" s="560">
        <v>0</v>
      </c>
      <c r="G121" s="560">
        <v>0</v>
      </c>
      <c r="H121" s="560">
        <v>0</v>
      </c>
      <c r="I121" s="560">
        <v>0</v>
      </c>
      <c r="J121" s="560">
        <v>1</v>
      </c>
      <c r="K121" s="560">
        <v>0</v>
      </c>
      <c r="L121" s="560">
        <v>1</v>
      </c>
      <c r="M121" s="560">
        <v>2</v>
      </c>
      <c r="N121" s="560">
        <v>0</v>
      </c>
      <c r="O121" s="560">
        <v>0</v>
      </c>
      <c r="P121" s="560">
        <v>0</v>
      </c>
      <c r="Q121" s="560">
        <v>0</v>
      </c>
      <c r="R121" s="560">
        <v>0</v>
      </c>
      <c r="S121" s="560">
        <v>0</v>
      </c>
      <c r="T121" s="560">
        <v>0</v>
      </c>
      <c r="U121" s="560">
        <v>0</v>
      </c>
      <c r="V121" s="560">
        <v>0</v>
      </c>
      <c r="W121" s="330" t="s">
        <v>536</v>
      </c>
      <c r="X121" s="753" t="s">
        <v>747</v>
      </c>
      <c r="Y121" s="754"/>
      <c r="Z121" s="329"/>
    </row>
    <row r="122" spans="1:27" ht="13.5" thickBot="1" x14ac:dyDescent="0.25">
      <c r="A122" s="757"/>
      <c r="B122" s="758"/>
      <c r="C122" s="330" t="s">
        <v>410</v>
      </c>
      <c r="D122" s="346">
        <f t="shared" si="1"/>
        <v>0</v>
      </c>
      <c r="E122" s="560">
        <v>0</v>
      </c>
      <c r="F122" s="560">
        <v>0</v>
      </c>
      <c r="G122" s="560">
        <v>0</v>
      </c>
      <c r="H122" s="560">
        <v>0</v>
      </c>
      <c r="I122" s="560">
        <v>0</v>
      </c>
      <c r="J122" s="560">
        <v>0</v>
      </c>
      <c r="K122" s="560">
        <v>0</v>
      </c>
      <c r="L122" s="560">
        <v>0</v>
      </c>
      <c r="M122" s="560">
        <v>0</v>
      </c>
      <c r="N122" s="560">
        <v>0</v>
      </c>
      <c r="O122" s="560">
        <v>0</v>
      </c>
      <c r="P122" s="560">
        <v>0</v>
      </c>
      <c r="Q122" s="560">
        <v>0</v>
      </c>
      <c r="R122" s="560">
        <v>0</v>
      </c>
      <c r="S122" s="560">
        <v>0</v>
      </c>
      <c r="T122" s="560">
        <v>0</v>
      </c>
      <c r="U122" s="560">
        <v>0</v>
      </c>
      <c r="V122" s="560">
        <v>0</v>
      </c>
      <c r="W122" s="330" t="s">
        <v>538</v>
      </c>
      <c r="X122" s="753"/>
      <c r="Y122" s="754"/>
      <c r="Z122" s="329"/>
    </row>
    <row r="123" spans="1:27" ht="13.5" thickBot="1" x14ac:dyDescent="0.25">
      <c r="A123" s="759" t="s">
        <v>523</v>
      </c>
      <c r="B123" s="761" t="s">
        <v>524</v>
      </c>
      <c r="C123" s="552" t="s">
        <v>409</v>
      </c>
      <c r="D123" s="553">
        <f t="shared" si="1"/>
        <v>32</v>
      </c>
      <c r="E123" s="558">
        <v>0</v>
      </c>
      <c r="F123" s="558">
        <v>0</v>
      </c>
      <c r="G123" s="558">
        <v>0</v>
      </c>
      <c r="H123" s="558">
        <v>0</v>
      </c>
      <c r="I123" s="558">
        <v>3</v>
      </c>
      <c r="J123" s="558">
        <v>10</v>
      </c>
      <c r="K123" s="558">
        <v>6</v>
      </c>
      <c r="L123" s="558">
        <v>5</v>
      </c>
      <c r="M123" s="558">
        <v>6</v>
      </c>
      <c r="N123" s="558">
        <v>2</v>
      </c>
      <c r="O123" s="558">
        <v>0</v>
      </c>
      <c r="P123" s="558">
        <v>0</v>
      </c>
      <c r="Q123" s="558">
        <v>0</v>
      </c>
      <c r="R123" s="558">
        <v>0</v>
      </c>
      <c r="S123" s="558">
        <v>0</v>
      </c>
      <c r="T123" s="558">
        <v>0</v>
      </c>
      <c r="U123" s="558">
        <v>0</v>
      </c>
      <c r="V123" s="558">
        <v>0</v>
      </c>
      <c r="W123" s="552" t="s">
        <v>536</v>
      </c>
      <c r="X123" s="745" t="s">
        <v>748</v>
      </c>
      <c r="Y123" s="747"/>
      <c r="Z123" s="329"/>
    </row>
    <row r="124" spans="1:27" ht="13.5" thickBot="1" x14ac:dyDescent="0.25">
      <c r="A124" s="760"/>
      <c r="B124" s="762"/>
      <c r="C124" s="337" t="s">
        <v>410</v>
      </c>
      <c r="D124" s="426">
        <f t="shared" si="1"/>
        <v>0</v>
      </c>
      <c r="E124" s="563">
        <v>0</v>
      </c>
      <c r="F124" s="563">
        <v>0</v>
      </c>
      <c r="G124" s="563">
        <v>0</v>
      </c>
      <c r="H124" s="563">
        <v>0</v>
      </c>
      <c r="I124" s="563">
        <v>0</v>
      </c>
      <c r="J124" s="563">
        <v>0</v>
      </c>
      <c r="K124" s="563">
        <v>0</v>
      </c>
      <c r="L124" s="563">
        <v>0</v>
      </c>
      <c r="M124" s="563">
        <v>0</v>
      </c>
      <c r="N124" s="563">
        <v>0</v>
      </c>
      <c r="O124" s="563">
        <v>0</v>
      </c>
      <c r="P124" s="563">
        <v>0</v>
      </c>
      <c r="Q124" s="563">
        <v>0</v>
      </c>
      <c r="R124" s="563">
        <v>0</v>
      </c>
      <c r="S124" s="563">
        <v>0</v>
      </c>
      <c r="T124" s="563">
        <v>0</v>
      </c>
      <c r="U124" s="563">
        <v>0</v>
      </c>
      <c r="V124" s="563">
        <v>0</v>
      </c>
      <c r="W124" s="337" t="s">
        <v>538</v>
      </c>
      <c r="X124" s="746"/>
      <c r="Y124" s="748"/>
      <c r="Z124" s="329"/>
    </row>
    <row r="125" spans="1:27" x14ac:dyDescent="0.2">
      <c r="A125" s="751" t="s">
        <v>749</v>
      </c>
      <c r="B125" s="752"/>
      <c r="C125" s="338" t="s">
        <v>409</v>
      </c>
      <c r="D125" s="566">
        <f>D7+D9+D11+D13+D15+D17+D19+D21+D23+D25+D27+D29+D31+D33+D35+D37+D39+D41+D43+D45+D47+D49+D51+D53+D55+D57+D59+D61+D63+D65+D67+D69+D71+D73+D75+D77+D79+D81+D83+D85+D87+D89+D91+D93+D95+D97+D99+D101+D103+D105+D107+D109+D111+D113+D115+D117+D119+D121+D123</f>
        <v>1095</v>
      </c>
      <c r="E125" s="566">
        <f>E7+E9+E11+E13+E15+E17+E19+E21+E23+E25+E27+E29+E31+E33+E35+E37+E39+E41+E43+E45+E47+E49+E51+E53+E55+E57+E59+E61+E63+E65+E67+E69+E71+E73+E75+E77+E79+E81+E83+E85+E87+E89+E91+E93+E95+E97+E99+E101+E103+E105+E107+E109+E111+E113+E115+E117+E119+E121+E123</f>
        <v>80</v>
      </c>
      <c r="F125" s="566">
        <f t="shared" ref="F125:V126" si="2">F7+F9+F11+F13+F15+F17+F19+F21+F23+F25+F27+F29+F31+F33+F35+F37+F39+F41+F43+F45+F47+F49+F51+F53+F55+F57+F59+F61+F63+F65+F67+F69+F71+F73+F75+F77+F79+F81+F83+F85+F87+F89+F91+F93+F95+F97+F99+F101+F103+F105+F107+F109+F111+F113+F115+F117+F119+F121+F123</f>
        <v>11</v>
      </c>
      <c r="G125" s="566">
        <f t="shared" si="2"/>
        <v>9</v>
      </c>
      <c r="H125" s="566">
        <f t="shared" si="2"/>
        <v>15</v>
      </c>
      <c r="I125" s="566">
        <f t="shared" si="2"/>
        <v>68</v>
      </c>
      <c r="J125" s="566">
        <f t="shared" si="2"/>
        <v>102</v>
      </c>
      <c r="K125" s="566">
        <f t="shared" si="2"/>
        <v>118</v>
      </c>
      <c r="L125" s="566">
        <f t="shared" si="2"/>
        <v>117</v>
      </c>
      <c r="M125" s="566">
        <f t="shared" si="2"/>
        <v>98</v>
      </c>
      <c r="N125" s="566">
        <f t="shared" si="2"/>
        <v>102</v>
      </c>
      <c r="O125" s="566">
        <f t="shared" si="2"/>
        <v>115</v>
      </c>
      <c r="P125" s="566">
        <f t="shared" si="2"/>
        <v>85</v>
      </c>
      <c r="Q125" s="566">
        <f t="shared" si="2"/>
        <v>59</v>
      </c>
      <c r="R125" s="566">
        <f t="shared" si="2"/>
        <v>41</v>
      </c>
      <c r="S125" s="566">
        <f t="shared" si="2"/>
        <v>24</v>
      </c>
      <c r="T125" s="566">
        <f t="shared" si="2"/>
        <v>26</v>
      </c>
      <c r="U125" s="566">
        <f t="shared" si="2"/>
        <v>13</v>
      </c>
      <c r="V125" s="566">
        <f t="shared" si="2"/>
        <v>12</v>
      </c>
      <c r="W125" s="338" t="s">
        <v>536</v>
      </c>
      <c r="X125" s="750" t="s">
        <v>750</v>
      </c>
      <c r="Y125" s="555"/>
      <c r="Z125" s="339"/>
      <c r="AA125" s="335"/>
    </row>
    <row r="126" spans="1:27" x14ac:dyDescent="0.2">
      <c r="A126" s="751"/>
      <c r="B126" s="752"/>
      <c r="C126" s="338" t="s">
        <v>410</v>
      </c>
      <c r="D126" s="566">
        <f>D8+D10+D12+D14+D16+D18+D20+D22+D24+D26+D28+D30+D32+D34+D36+D38+D40+D42+D44+D46+D48+D50+D52+D54+D56+D58+D60+D62+D64+D66+D68+D70+D72+D74+D76+D78+D80+D82+D84+D86+D88+D90+D92+D94+D96+D98+D100+D102+D104+D106+D108+D110+D112+D114+D116+D118+D120+D122+D124</f>
        <v>277</v>
      </c>
      <c r="E126" s="566">
        <f>E8+E10+E12+E14+E16+E18+E20+E22+E24+E26+E28+E30+E32+E34+E36+E38+E40+E42+E44+E46+E48+E50+E52+E54+E56+E58+E60+E62+E64+E66+E68+E70+E72+E74+E76+E78+E80+E82+E84+E86+E88+E90+E92+E94+E96+E98+E100+E102+E104+E106+E108+E110+E112+E114+E116+E118+E120+E122+E124</f>
        <v>49</v>
      </c>
      <c r="F126" s="566">
        <f t="shared" si="2"/>
        <v>10</v>
      </c>
      <c r="G126" s="566">
        <f t="shared" si="2"/>
        <v>2</v>
      </c>
      <c r="H126" s="566">
        <f t="shared" si="2"/>
        <v>3</v>
      </c>
      <c r="I126" s="566">
        <f t="shared" si="2"/>
        <v>8</v>
      </c>
      <c r="J126" s="566">
        <f t="shared" si="2"/>
        <v>10</v>
      </c>
      <c r="K126" s="566">
        <f t="shared" si="2"/>
        <v>12</v>
      </c>
      <c r="L126" s="566">
        <f t="shared" si="2"/>
        <v>17</v>
      </c>
      <c r="M126" s="566">
        <f t="shared" si="2"/>
        <v>14</v>
      </c>
      <c r="N126" s="566">
        <f t="shared" si="2"/>
        <v>18</v>
      </c>
      <c r="O126" s="566">
        <f t="shared" si="2"/>
        <v>18</v>
      </c>
      <c r="P126" s="566">
        <f t="shared" si="2"/>
        <v>18</v>
      </c>
      <c r="Q126" s="566">
        <f t="shared" si="2"/>
        <v>20</v>
      </c>
      <c r="R126" s="566">
        <f t="shared" si="2"/>
        <v>23</v>
      </c>
      <c r="S126" s="566">
        <f t="shared" si="2"/>
        <v>12</v>
      </c>
      <c r="T126" s="566">
        <f t="shared" si="2"/>
        <v>17</v>
      </c>
      <c r="U126" s="566">
        <f t="shared" si="2"/>
        <v>13</v>
      </c>
      <c r="V126" s="566">
        <f t="shared" si="2"/>
        <v>13</v>
      </c>
      <c r="W126" s="338" t="s">
        <v>538</v>
      </c>
      <c r="X126" s="750"/>
      <c r="Y126" s="555"/>
      <c r="Z126" s="339"/>
      <c r="AA126" s="335"/>
    </row>
    <row r="127" spans="1:27" x14ac:dyDescent="0.2">
      <c r="A127" s="751"/>
      <c r="B127" s="752"/>
      <c r="C127" s="425" t="s">
        <v>26</v>
      </c>
      <c r="D127" s="566">
        <f>D125+D126</f>
        <v>1372</v>
      </c>
      <c r="E127" s="566">
        <f t="shared" ref="E127:V127" si="3">E125+E126</f>
        <v>129</v>
      </c>
      <c r="F127" s="566">
        <f t="shared" si="3"/>
        <v>21</v>
      </c>
      <c r="G127" s="566">
        <f t="shared" si="3"/>
        <v>11</v>
      </c>
      <c r="H127" s="566">
        <f t="shared" si="3"/>
        <v>18</v>
      </c>
      <c r="I127" s="566">
        <f t="shared" si="3"/>
        <v>76</v>
      </c>
      <c r="J127" s="566">
        <f t="shared" si="3"/>
        <v>112</v>
      </c>
      <c r="K127" s="566">
        <f t="shared" si="3"/>
        <v>130</v>
      </c>
      <c r="L127" s="566">
        <f t="shared" si="3"/>
        <v>134</v>
      </c>
      <c r="M127" s="566">
        <f t="shared" si="3"/>
        <v>112</v>
      </c>
      <c r="N127" s="566">
        <f t="shared" si="3"/>
        <v>120</v>
      </c>
      <c r="O127" s="566">
        <f t="shared" si="3"/>
        <v>133</v>
      </c>
      <c r="P127" s="566">
        <f t="shared" si="3"/>
        <v>103</v>
      </c>
      <c r="Q127" s="566">
        <f t="shared" si="3"/>
        <v>79</v>
      </c>
      <c r="R127" s="566">
        <f t="shared" si="3"/>
        <v>64</v>
      </c>
      <c r="S127" s="566">
        <f t="shared" si="3"/>
        <v>36</v>
      </c>
      <c r="T127" s="566">
        <f t="shared" si="3"/>
        <v>43</v>
      </c>
      <c r="U127" s="566">
        <f t="shared" si="3"/>
        <v>26</v>
      </c>
      <c r="V127" s="566">
        <f t="shared" si="3"/>
        <v>25</v>
      </c>
      <c r="W127" s="425" t="s">
        <v>27</v>
      </c>
      <c r="X127" s="750"/>
      <c r="Y127" s="556"/>
      <c r="Z127" s="339"/>
      <c r="AA127" s="335"/>
    </row>
    <row r="128" spans="1:27" ht="15" x14ac:dyDescent="0.2">
      <c r="A128" s="417" t="s">
        <v>525</v>
      </c>
      <c r="B128" s="418"/>
      <c r="C128" s="418"/>
      <c r="D128" s="388"/>
      <c r="E128" s="418"/>
      <c r="F128" s="418"/>
      <c r="G128" s="418"/>
      <c r="H128" s="418"/>
      <c r="I128" s="418"/>
      <c r="J128" s="419"/>
      <c r="K128" s="418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W128" s="418"/>
      <c r="X128" s="420" t="s">
        <v>526</v>
      </c>
      <c r="Y128" s="418"/>
      <c r="Z128" s="336"/>
      <c r="AA128" s="336"/>
    </row>
    <row r="129" spans="1:25" ht="15.75" x14ac:dyDescent="0.25">
      <c r="A129" s="421"/>
      <c r="B129" s="422"/>
      <c r="C129" s="387"/>
      <c r="D129" s="423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424"/>
      <c r="W129" s="387"/>
      <c r="X129" s="422"/>
      <c r="Y129" s="422"/>
    </row>
  </sheetData>
  <mergeCells count="242">
    <mergeCell ref="A7:A8"/>
    <mergeCell ref="B7:B8"/>
    <mergeCell ref="A1:AA1"/>
    <mergeCell ref="A2:AA2"/>
    <mergeCell ref="A3:AA3"/>
    <mergeCell ref="A4:AA4"/>
    <mergeCell ref="Y7:Y8"/>
    <mergeCell ref="Y9:Y10"/>
    <mergeCell ref="Y11:Y12"/>
    <mergeCell ref="X7:X8"/>
    <mergeCell ref="X9:X10"/>
    <mergeCell ref="X11:X12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53:A54"/>
    <mergeCell ref="B53:B54"/>
    <mergeCell ref="A55:A56"/>
    <mergeCell ref="B55:B56"/>
    <mergeCell ref="A49:A50"/>
    <mergeCell ref="B49:B50"/>
    <mergeCell ref="A51:A52"/>
    <mergeCell ref="B51:B52"/>
    <mergeCell ref="A45:A46"/>
    <mergeCell ref="B45:B46"/>
    <mergeCell ref="A47:A48"/>
    <mergeCell ref="B47:B48"/>
    <mergeCell ref="A65:A66"/>
    <mergeCell ref="B65:B66"/>
    <mergeCell ref="A67:A68"/>
    <mergeCell ref="B67:B68"/>
    <mergeCell ref="A61:A62"/>
    <mergeCell ref="B61:B62"/>
    <mergeCell ref="A63:A64"/>
    <mergeCell ref="B63:B64"/>
    <mergeCell ref="A57:A58"/>
    <mergeCell ref="B57:B58"/>
    <mergeCell ref="A59:A60"/>
    <mergeCell ref="B59:B60"/>
    <mergeCell ref="A77:A78"/>
    <mergeCell ref="B77:B78"/>
    <mergeCell ref="A79:A80"/>
    <mergeCell ref="B79:B80"/>
    <mergeCell ref="A73:A74"/>
    <mergeCell ref="B73:B74"/>
    <mergeCell ref="A75:A76"/>
    <mergeCell ref="B75:B76"/>
    <mergeCell ref="A69:A70"/>
    <mergeCell ref="B69:B70"/>
    <mergeCell ref="A71:A72"/>
    <mergeCell ref="B71:B72"/>
    <mergeCell ref="A89:A90"/>
    <mergeCell ref="B89:B90"/>
    <mergeCell ref="A91:A92"/>
    <mergeCell ref="B91:B92"/>
    <mergeCell ref="A85:A86"/>
    <mergeCell ref="B85:B86"/>
    <mergeCell ref="A87:A88"/>
    <mergeCell ref="B87:B88"/>
    <mergeCell ref="A81:A82"/>
    <mergeCell ref="B81:B82"/>
    <mergeCell ref="A83:A84"/>
    <mergeCell ref="B83:B84"/>
    <mergeCell ref="A101:A102"/>
    <mergeCell ref="B101:B102"/>
    <mergeCell ref="A103:A104"/>
    <mergeCell ref="B103:B104"/>
    <mergeCell ref="A97:A98"/>
    <mergeCell ref="B97:B98"/>
    <mergeCell ref="A99:A100"/>
    <mergeCell ref="B99:B100"/>
    <mergeCell ref="A93:A94"/>
    <mergeCell ref="B93:B94"/>
    <mergeCell ref="A95:A96"/>
    <mergeCell ref="B95:B96"/>
    <mergeCell ref="A113:A114"/>
    <mergeCell ref="B113:B114"/>
    <mergeCell ref="A115:A116"/>
    <mergeCell ref="B115:B116"/>
    <mergeCell ref="A109:A110"/>
    <mergeCell ref="B109:B110"/>
    <mergeCell ref="A111:A112"/>
    <mergeCell ref="B111:B112"/>
    <mergeCell ref="A105:A106"/>
    <mergeCell ref="B105:B106"/>
    <mergeCell ref="A107:A108"/>
    <mergeCell ref="B107:B108"/>
    <mergeCell ref="A121:A122"/>
    <mergeCell ref="B121:B122"/>
    <mergeCell ref="A123:A124"/>
    <mergeCell ref="B123:B124"/>
    <mergeCell ref="A117:A118"/>
    <mergeCell ref="B117:B118"/>
    <mergeCell ref="A119:A120"/>
    <mergeCell ref="B119:B120"/>
    <mergeCell ref="A125:B127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115:X116"/>
    <mergeCell ref="X117:X118"/>
    <mergeCell ref="X119:X120"/>
    <mergeCell ref="X121:X122"/>
    <mergeCell ref="X123:X124"/>
    <mergeCell ref="X125:X127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93:Y94"/>
    <mergeCell ref="Y95:Y96"/>
    <mergeCell ref="Y97:Y98"/>
    <mergeCell ref="Y99:Y100"/>
    <mergeCell ref="Y101:Y102"/>
    <mergeCell ref="Y121:Y122"/>
    <mergeCell ref="Y123:Y124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</mergeCells>
  <printOptions horizontalCentered="1" verticalCentered="1"/>
  <pageMargins left="0" right="0" top="0.39370078740157483" bottom="0" header="0" footer="0"/>
  <pageSetup paperSize="9" scale="70" orientation="landscape" r:id="rId1"/>
  <rowBreaks count="2" manualBreakCount="2">
    <brk id="50" max="23" man="1"/>
    <brk id="94" max="2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view="pageBreakPreview" zoomScaleNormal="84" zoomScaleSheetLayoutView="100" workbookViewId="0">
      <selection activeCell="A2" sqref="A2:AA2"/>
    </sheetView>
  </sheetViews>
  <sheetFormatPr defaultRowHeight="12.75" x14ac:dyDescent="0.2"/>
  <cols>
    <col min="1" max="1" width="23.7109375" style="321" customWidth="1"/>
    <col min="2" max="2" width="28.7109375" style="321" customWidth="1"/>
    <col min="3" max="3" width="5.5703125" style="321" bestFit="1" customWidth="1"/>
    <col min="4" max="4" width="6.7109375" style="335" bestFit="1" customWidth="1"/>
    <col min="5" max="5" width="5.7109375" style="321" bestFit="1" customWidth="1"/>
    <col min="6" max="6" width="4.7109375" style="321" bestFit="1" customWidth="1"/>
    <col min="7" max="8" width="5.5703125" style="321" bestFit="1" customWidth="1"/>
    <col min="9" max="20" width="5.7109375" style="321" bestFit="1" customWidth="1"/>
    <col min="21" max="21" width="5.5703125" style="321" bestFit="1" customWidth="1"/>
    <col min="22" max="22" width="5.42578125" style="321" bestFit="1" customWidth="1"/>
    <col min="23" max="23" width="6.7109375" style="321" bestFit="1" customWidth="1"/>
    <col min="24" max="24" width="24.140625" style="321" customWidth="1"/>
    <col min="25" max="25" width="17.140625" style="321" hidden="1" customWidth="1"/>
    <col min="26" max="26" width="4.7109375" style="321" customWidth="1"/>
    <col min="27" max="27" width="3.85546875" style="321" customWidth="1"/>
    <col min="28" max="29" width="4.7109375" style="321" customWidth="1"/>
    <col min="30" max="42" width="6.85546875" style="321" customWidth="1"/>
    <col min="43" max="47" width="4.5703125" style="321" customWidth="1"/>
    <col min="48" max="16384" width="9.140625" style="321"/>
  </cols>
  <sheetData>
    <row r="1" spans="1:27" ht="18" x14ac:dyDescent="0.2">
      <c r="A1" s="769" t="s">
        <v>527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</row>
    <row r="2" spans="1:27" ht="15.75" x14ac:dyDescent="0.2">
      <c r="A2" s="770" t="s">
        <v>398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</row>
    <row r="3" spans="1:27" ht="15.75" x14ac:dyDescent="0.2">
      <c r="A3" s="770" t="s">
        <v>528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</row>
    <row r="4" spans="1:27" ht="15.75" x14ac:dyDescent="0.2">
      <c r="A4" s="770">
        <v>2012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</row>
    <row r="5" spans="1:27" ht="15.75" x14ac:dyDescent="0.2">
      <c r="A5" s="322" t="s">
        <v>634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V5" s="442"/>
      <c r="W5" s="442"/>
      <c r="X5" s="557" t="s">
        <v>633</v>
      </c>
      <c r="Y5" s="442"/>
      <c r="Z5" s="442"/>
      <c r="AA5" s="324"/>
    </row>
    <row r="6" spans="1:27" ht="25.5" x14ac:dyDescent="0.2">
      <c r="A6" s="325" t="s">
        <v>399</v>
      </c>
      <c r="B6" s="326" t="s">
        <v>400</v>
      </c>
      <c r="C6" s="342" t="s">
        <v>402</v>
      </c>
      <c r="D6" s="342" t="s">
        <v>403</v>
      </c>
      <c r="E6" s="342" t="s">
        <v>404</v>
      </c>
      <c r="F6" s="327" t="s">
        <v>126</v>
      </c>
      <c r="G6" s="327" t="s">
        <v>128</v>
      </c>
      <c r="H6" s="327" t="s">
        <v>56</v>
      </c>
      <c r="I6" s="327" t="s">
        <v>57</v>
      </c>
      <c r="J6" s="327" t="s">
        <v>59</v>
      </c>
      <c r="K6" s="327" t="s">
        <v>61</v>
      </c>
      <c r="L6" s="327" t="s">
        <v>63</v>
      </c>
      <c r="M6" s="327" t="s">
        <v>65</v>
      </c>
      <c r="N6" s="327" t="s">
        <v>136</v>
      </c>
      <c r="O6" s="327" t="s">
        <v>138</v>
      </c>
      <c r="P6" s="327" t="s">
        <v>140</v>
      </c>
      <c r="Q6" s="327" t="s">
        <v>142</v>
      </c>
      <c r="R6" s="327" t="s">
        <v>144</v>
      </c>
      <c r="S6" s="327" t="s">
        <v>146</v>
      </c>
      <c r="T6" s="327" t="s">
        <v>148</v>
      </c>
      <c r="U6" s="327" t="s">
        <v>187</v>
      </c>
      <c r="V6" s="327" t="s">
        <v>405</v>
      </c>
      <c r="W6" s="342" t="s">
        <v>534</v>
      </c>
      <c r="X6" s="565" t="s">
        <v>699</v>
      </c>
      <c r="Y6" s="564"/>
      <c r="Z6" s="328"/>
    </row>
    <row r="7" spans="1:27" ht="13.5" thickBot="1" x14ac:dyDescent="0.25">
      <c r="A7" s="759" t="s">
        <v>406</v>
      </c>
      <c r="B7" s="761" t="s">
        <v>407</v>
      </c>
      <c r="C7" s="552" t="s">
        <v>409</v>
      </c>
      <c r="D7" s="553">
        <f>SUM(E7:V7)</f>
        <v>2</v>
      </c>
      <c r="E7" s="558">
        <f>'D-6-1'!E7+'D-6-2'!E7</f>
        <v>0</v>
      </c>
      <c r="F7" s="558">
        <f>'D-6-1'!F7+'D-6-2'!F7</f>
        <v>0</v>
      </c>
      <c r="G7" s="558">
        <f>'D-6-1'!G7+'D-6-2'!G7</f>
        <v>0</v>
      </c>
      <c r="H7" s="558">
        <f>'D-6-1'!H7+'D-6-2'!H7</f>
        <v>0</v>
      </c>
      <c r="I7" s="558">
        <f>'D-6-1'!I7+'D-6-2'!I7</f>
        <v>0</v>
      </c>
      <c r="J7" s="558">
        <f>'D-6-1'!J7+'D-6-2'!J7</f>
        <v>0</v>
      </c>
      <c r="K7" s="558">
        <f>'D-6-1'!K7+'D-6-2'!K7</f>
        <v>0</v>
      </c>
      <c r="L7" s="558">
        <f>'D-6-1'!L7+'D-6-2'!L7</f>
        <v>1</v>
      </c>
      <c r="M7" s="558">
        <f>'D-6-1'!M7+'D-6-2'!M7</f>
        <v>0</v>
      </c>
      <c r="N7" s="558">
        <f>'D-6-1'!N7+'D-6-2'!N7</f>
        <v>0</v>
      </c>
      <c r="O7" s="558">
        <f>'D-6-1'!O7+'D-6-2'!O7</f>
        <v>0</v>
      </c>
      <c r="P7" s="558">
        <f>'D-6-1'!P7+'D-6-2'!P7</f>
        <v>0</v>
      </c>
      <c r="Q7" s="558">
        <f>'D-6-1'!Q7+'D-6-2'!Q7</f>
        <v>0</v>
      </c>
      <c r="R7" s="558">
        <f>'D-6-1'!R7+'D-6-2'!R7</f>
        <v>0</v>
      </c>
      <c r="S7" s="558">
        <f>'D-6-1'!S7+'D-6-2'!S7</f>
        <v>1</v>
      </c>
      <c r="T7" s="558">
        <f>'D-6-1'!T7+'D-6-2'!T7</f>
        <v>0</v>
      </c>
      <c r="U7" s="558">
        <f>'D-6-1'!U7+'D-6-2'!U7</f>
        <v>0</v>
      </c>
      <c r="V7" s="558">
        <f>'D-6-1'!V7+'D-6-2'!V7</f>
        <v>0</v>
      </c>
      <c r="W7" s="552" t="s">
        <v>536</v>
      </c>
      <c r="X7" s="745" t="s">
        <v>700</v>
      </c>
      <c r="Y7" s="747"/>
      <c r="Z7" s="329"/>
    </row>
    <row r="8" spans="1:27" ht="13.5" thickBot="1" x14ac:dyDescent="0.25">
      <c r="A8" s="763"/>
      <c r="B8" s="764"/>
      <c r="C8" s="331" t="s">
        <v>410</v>
      </c>
      <c r="D8" s="345">
        <f t="shared" ref="D8:D71" si="0">SUM(E8:V8)</f>
        <v>0</v>
      </c>
      <c r="E8" s="559">
        <f>'D-6-1'!E8+'D-6-2'!E8</f>
        <v>0</v>
      </c>
      <c r="F8" s="559">
        <f>'D-6-1'!F8+'D-6-2'!F8</f>
        <v>0</v>
      </c>
      <c r="G8" s="559">
        <f>'D-6-1'!G8+'D-6-2'!G8</f>
        <v>0</v>
      </c>
      <c r="H8" s="559">
        <f>'D-6-1'!H8+'D-6-2'!H8</f>
        <v>0</v>
      </c>
      <c r="I8" s="559">
        <f>'D-6-1'!I8+'D-6-2'!I8</f>
        <v>0</v>
      </c>
      <c r="J8" s="559">
        <f>'D-6-1'!J8+'D-6-2'!J8</f>
        <v>0</v>
      </c>
      <c r="K8" s="559">
        <f>'D-6-1'!K8+'D-6-2'!K8</f>
        <v>0</v>
      </c>
      <c r="L8" s="559">
        <f>'D-6-1'!L8+'D-6-2'!L8</f>
        <v>0</v>
      </c>
      <c r="M8" s="559">
        <f>'D-6-1'!M8+'D-6-2'!M8</f>
        <v>0</v>
      </c>
      <c r="N8" s="559">
        <f>'D-6-1'!N8+'D-6-2'!N8</f>
        <v>0</v>
      </c>
      <c r="O8" s="559">
        <f>'D-6-1'!O8+'D-6-2'!O8</f>
        <v>0</v>
      </c>
      <c r="P8" s="559">
        <f>'D-6-1'!P8+'D-6-2'!P8</f>
        <v>0</v>
      </c>
      <c r="Q8" s="559">
        <f>'D-6-1'!Q8+'D-6-2'!Q8</f>
        <v>0</v>
      </c>
      <c r="R8" s="559">
        <f>'D-6-1'!R8+'D-6-2'!R8</f>
        <v>0</v>
      </c>
      <c r="S8" s="559">
        <f>'D-6-1'!S8+'D-6-2'!S8</f>
        <v>0</v>
      </c>
      <c r="T8" s="559">
        <f>'D-6-1'!T8+'D-6-2'!T8</f>
        <v>0</v>
      </c>
      <c r="U8" s="559">
        <f>'D-6-1'!U8+'D-6-2'!U8</f>
        <v>0</v>
      </c>
      <c r="V8" s="559">
        <f>'D-6-1'!V8+'D-6-2'!V8</f>
        <v>0</v>
      </c>
      <c r="W8" s="331" t="s">
        <v>538</v>
      </c>
      <c r="X8" s="749"/>
      <c r="Y8" s="748"/>
      <c r="Z8" s="329"/>
    </row>
    <row r="9" spans="1:27" ht="17.25" customHeight="1" thickBot="1" x14ac:dyDescent="0.25">
      <c r="A9" s="757" t="s">
        <v>411</v>
      </c>
      <c r="B9" s="758" t="s">
        <v>412</v>
      </c>
      <c r="C9" s="330" t="s">
        <v>409</v>
      </c>
      <c r="D9" s="346">
        <f t="shared" si="0"/>
        <v>0</v>
      </c>
      <c r="E9" s="560">
        <f>'D-6-1'!E9+'D-6-2'!E9</f>
        <v>0</v>
      </c>
      <c r="F9" s="560">
        <f>'D-6-1'!F9+'D-6-2'!F9</f>
        <v>0</v>
      </c>
      <c r="G9" s="560">
        <f>'D-6-1'!G9+'D-6-2'!G9</f>
        <v>0</v>
      </c>
      <c r="H9" s="560">
        <f>'D-6-1'!H9+'D-6-2'!H9</f>
        <v>0</v>
      </c>
      <c r="I9" s="560">
        <f>'D-6-1'!I9+'D-6-2'!I9</f>
        <v>0</v>
      </c>
      <c r="J9" s="560">
        <f>'D-6-1'!J9+'D-6-2'!J9</f>
        <v>0</v>
      </c>
      <c r="K9" s="560">
        <f>'D-6-1'!K9+'D-6-2'!K9</f>
        <v>0</v>
      </c>
      <c r="L9" s="560">
        <f>'D-6-1'!L9+'D-6-2'!L9</f>
        <v>0</v>
      </c>
      <c r="M9" s="560">
        <f>'D-6-1'!M9+'D-6-2'!M9</f>
        <v>0</v>
      </c>
      <c r="N9" s="560">
        <f>'D-6-1'!N9+'D-6-2'!N9</f>
        <v>0</v>
      </c>
      <c r="O9" s="560">
        <f>'D-6-1'!O9+'D-6-2'!O9</f>
        <v>0</v>
      </c>
      <c r="P9" s="560">
        <f>'D-6-1'!P9+'D-6-2'!P9</f>
        <v>0</v>
      </c>
      <c r="Q9" s="560">
        <f>'D-6-1'!Q9+'D-6-2'!Q9</f>
        <v>0</v>
      </c>
      <c r="R9" s="560">
        <f>'D-6-1'!R9+'D-6-2'!R9</f>
        <v>0</v>
      </c>
      <c r="S9" s="560">
        <f>'D-6-1'!S9+'D-6-2'!S9</f>
        <v>0</v>
      </c>
      <c r="T9" s="560">
        <f>'D-6-1'!T9+'D-6-2'!T9</f>
        <v>0</v>
      </c>
      <c r="U9" s="560">
        <f>'D-6-1'!U9+'D-6-2'!U9</f>
        <v>0</v>
      </c>
      <c r="V9" s="560">
        <f>'D-6-1'!V9+'D-6-2'!V9</f>
        <v>0</v>
      </c>
      <c r="W9" s="330" t="s">
        <v>536</v>
      </c>
      <c r="X9" s="753" t="s">
        <v>756</v>
      </c>
      <c r="Y9" s="754"/>
      <c r="Z9" s="329"/>
    </row>
    <row r="10" spans="1:27" ht="13.5" thickBot="1" x14ac:dyDescent="0.25">
      <c r="A10" s="757"/>
      <c r="B10" s="758"/>
      <c r="C10" s="330" t="s">
        <v>410</v>
      </c>
      <c r="D10" s="346">
        <f t="shared" si="0"/>
        <v>1</v>
      </c>
      <c r="E10" s="560">
        <f>'D-6-1'!E10+'D-6-2'!E10</f>
        <v>0</v>
      </c>
      <c r="F10" s="560">
        <f>'D-6-1'!F10+'D-6-2'!F10</f>
        <v>0</v>
      </c>
      <c r="G10" s="560">
        <f>'D-6-1'!G10+'D-6-2'!G10</f>
        <v>0</v>
      </c>
      <c r="H10" s="560">
        <f>'D-6-1'!H10+'D-6-2'!H10</f>
        <v>0</v>
      </c>
      <c r="I10" s="560">
        <f>'D-6-1'!I10+'D-6-2'!I10</f>
        <v>0</v>
      </c>
      <c r="J10" s="560">
        <f>'D-6-1'!J10+'D-6-2'!J10</f>
        <v>0</v>
      </c>
      <c r="K10" s="560">
        <f>'D-6-1'!K10+'D-6-2'!K10</f>
        <v>0</v>
      </c>
      <c r="L10" s="560">
        <f>'D-6-1'!L10+'D-6-2'!L10</f>
        <v>0</v>
      </c>
      <c r="M10" s="560">
        <f>'D-6-1'!M10+'D-6-2'!M10</f>
        <v>0</v>
      </c>
      <c r="N10" s="560">
        <f>'D-6-1'!N10+'D-6-2'!N10</f>
        <v>0</v>
      </c>
      <c r="O10" s="560">
        <f>'D-6-1'!O10+'D-6-2'!O10</f>
        <v>0</v>
      </c>
      <c r="P10" s="560">
        <f>'D-6-1'!P10+'D-6-2'!P10</f>
        <v>0</v>
      </c>
      <c r="Q10" s="560">
        <f>'D-6-1'!Q10+'D-6-2'!Q10</f>
        <v>0</v>
      </c>
      <c r="R10" s="560">
        <f>'D-6-1'!R10+'D-6-2'!R10</f>
        <v>0</v>
      </c>
      <c r="S10" s="560">
        <f>'D-6-1'!S10+'D-6-2'!S10</f>
        <v>0</v>
      </c>
      <c r="T10" s="560">
        <f>'D-6-1'!T10+'D-6-2'!T10</f>
        <v>1</v>
      </c>
      <c r="U10" s="560">
        <f>'D-6-1'!U10+'D-6-2'!U10</f>
        <v>0</v>
      </c>
      <c r="V10" s="560">
        <f>'D-6-1'!V10+'D-6-2'!V10</f>
        <v>0</v>
      </c>
      <c r="W10" s="330" t="s">
        <v>538</v>
      </c>
      <c r="X10" s="753"/>
      <c r="Y10" s="754"/>
      <c r="Z10" s="329"/>
    </row>
    <row r="11" spans="1:27" ht="13.5" thickBot="1" x14ac:dyDescent="0.25">
      <c r="A11" s="759" t="s">
        <v>413</v>
      </c>
      <c r="B11" s="761" t="s">
        <v>414</v>
      </c>
      <c r="C11" s="552" t="s">
        <v>409</v>
      </c>
      <c r="D11" s="553">
        <f t="shared" si="0"/>
        <v>2</v>
      </c>
      <c r="E11" s="558">
        <f>'D-6-1'!E11+'D-6-2'!E11</f>
        <v>0</v>
      </c>
      <c r="F11" s="558">
        <f>'D-6-1'!F11+'D-6-2'!F11</f>
        <v>0</v>
      </c>
      <c r="G11" s="558">
        <f>'D-6-1'!G11+'D-6-2'!G11</f>
        <v>0</v>
      </c>
      <c r="H11" s="558">
        <f>'D-6-1'!H11+'D-6-2'!H11</f>
        <v>0</v>
      </c>
      <c r="I11" s="558">
        <f>'D-6-1'!I11+'D-6-2'!I11</f>
        <v>0</v>
      </c>
      <c r="J11" s="558">
        <f>'D-6-1'!J11+'D-6-2'!J11</f>
        <v>0</v>
      </c>
      <c r="K11" s="558">
        <f>'D-6-1'!K11+'D-6-2'!K11</f>
        <v>0</v>
      </c>
      <c r="L11" s="558">
        <f>'D-6-1'!L11+'D-6-2'!L11</f>
        <v>0</v>
      </c>
      <c r="M11" s="558">
        <f>'D-6-1'!M11+'D-6-2'!M11</f>
        <v>0</v>
      </c>
      <c r="N11" s="558">
        <f>'D-6-1'!N11+'D-6-2'!N11</f>
        <v>0</v>
      </c>
      <c r="O11" s="558">
        <f>'D-6-1'!O11+'D-6-2'!O11</f>
        <v>0</v>
      </c>
      <c r="P11" s="558">
        <f>'D-6-1'!P11+'D-6-2'!P11</f>
        <v>0</v>
      </c>
      <c r="Q11" s="558">
        <f>'D-6-1'!Q11+'D-6-2'!Q11</f>
        <v>0</v>
      </c>
      <c r="R11" s="558">
        <f>'D-6-1'!R11+'D-6-2'!R11</f>
        <v>1</v>
      </c>
      <c r="S11" s="558">
        <f>'D-6-1'!S11+'D-6-2'!S11</f>
        <v>0</v>
      </c>
      <c r="T11" s="558">
        <f>'D-6-1'!T11+'D-6-2'!T11</f>
        <v>1</v>
      </c>
      <c r="U11" s="558">
        <f>'D-6-1'!U11+'D-6-2'!U11</f>
        <v>0</v>
      </c>
      <c r="V11" s="558">
        <f>'D-6-1'!V11+'D-6-2'!V11</f>
        <v>0</v>
      </c>
      <c r="W11" s="552" t="s">
        <v>536</v>
      </c>
      <c r="X11" s="745" t="s">
        <v>701</v>
      </c>
      <c r="Y11" s="747"/>
      <c r="Z11" s="329"/>
    </row>
    <row r="12" spans="1:27" ht="13.5" thickBot="1" x14ac:dyDescent="0.25">
      <c r="A12" s="763"/>
      <c r="B12" s="764"/>
      <c r="C12" s="331" t="s">
        <v>410</v>
      </c>
      <c r="D12" s="345">
        <f t="shared" si="0"/>
        <v>4</v>
      </c>
      <c r="E12" s="559">
        <f>'D-6-1'!E12+'D-6-2'!E12</f>
        <v>1</v>
      </c>
      <c r="F12" s="559">
        <f>'D-6-1'!F12+'D-6-2'!F12</f>
        <v>0</v>
      </c>
      <c r="G12" s="559">
        <f>'D-6-1'!G12+'D-6-2'!G12</f>
        <v>1</v>
      </c>
      <c r="H12" s="559">
        <f>'D-6-1'!H12+'D-6-2'!H12</f>
        <v>0</v>
      </c>
      <c r="I12" s="559">
        <f>'D-6-1'!I12+'D-6-2'!I12</f>
        <v>1</v>
      </c>
      <c r="J12" s="559">
        <f>'D-6-1'!J12+'D-6-2'!J12</f>
        <v>0</v>
      </c>
      <c r="K12" s="559">
        <f>'D-6-1'!K12+'D-6-2'!K12</f>
        <v>0</v>
      </c>
      <c r="L12" s="559">
        <f>'D-6-1'!L12+'D-6-2'!L12</f>
        <v>0</v>
      </c>
      <c r="M12" s="559">
        <f>'D-6-1'!M12+'D-6-2'!M12</f>
        <v>0</v>
      </c>
      <c r="N12" s="559">
        <f>'D-6-1'!N12+'D-6-2'!N12</f>
        <v>0</v>
      </c>
      <c r="O12" s="559">
        <f>'D-6-1'!O12+'D-6-2'!O12</f>
        <v>0</v>
      </c>
      <c r="P12" s="559">
        <f>'D-6-1'!P12+'D-6-2'!P12</f>
        <v>0</v>
      </c>
      <c r="Q12" s="559">
        <f>'D-6-1'!Q12+'D-6-2'!Q12</f>
        <v>0</v>
      </c>
      <c r="R12" s="559">
        <f>'D-6-1'!R12+'D-6-2'!R12</f>
        <v>0</v>
      </c>
      <c r="S12" s="559">
        <f>'D-6-1'!S12+'D-6-2'!S12</f>
        <v>1</v>
      </c>
      <c r="T12" s="559">
        <f>'D-6-1'!T12+'D-6-2'!T12</f>
        <v>0</v>
      </c>
      <c r="U12" s="559">
        <f>'D-6-1'!U12+'D-6-2'!U12</f>
        <v>0</v>
      </c>
      <c r="V12" s="559">
        <f>'D-6-1'!V12+'D-6-2'!V12</f>
        <v>0</v>
      </c>
      <c r="W12" s="331" t="s">
        <v>538</v>
      </c>
      <c r="X12" s="749"/>
      <c r="Y12" s="748"/>
      <c r="Z12" s="329"/>
    </row>
    <row r="13" spans="1:27" ht="17.25" customHeight="1" thickBot="1" x14ac:dyDescent="0.25">
      <c r="A13" s="757" t="s">
        <v>415</v>
      </c>
      <c r="B13" s="758" t="s">
        <v>416</v>
      </c>
      <c r="C13" s="330" t="s">
        <v>409</v>
      </c>
      <c r="D13" s="346">
        <f t="shared" si="0"/>
        <v>4</v>
      </c>
      <c r="E13" s="560">
        <f>'D-6-1'!E13+'D-6-2'!E13</f>
        <v>0</v>
      </c>
      <c r="F13" s="560">
        <f>'D-6-1'!F13+'D-6-2'!F13</f>
        <v>0</v>
      </c>
      <c r="G13" s="560">
        <f>'D-6-1'!G13+'D-6-2'!G13</f>
        <v>0</v>
      </c>
      <c r="H13" s="560">
        <f>'D-6-1'!H13+'D-6-2'!H13</f>
        <v>0</v>
      </c>
      <c r="I13" s="560">
        <f>'D-6-1'!I13+'D-6-2'!I13</f>
        <v>0</v>
      </c>
      <c r="J13" s="560">
        <f>'D-6-1'!J13+'D-6-2'!J13</f>
        <v>1</v>
      </c>
      <c r="K13" s="560">
        <f>'D-6-1'!K13+'D-6-2'!K13</f>
        <v>0</v>
      </c>
      <c r="L13" s="560">
        <f>'D-6-1'!L13+'D-6-2'!L13</f>
        <v>0</v>
      </c>
      <c r="M13" s="560">
        <f>'D-6-1'!M13+'D-6-2'!M13</f>
        <v>0</v>
      </c>
      <c r="N13" s="560">
        <f>'D-6-1'!N13+'D-6-2'!N13</f>
        <v>1</v>
      </c>
      <c r="O13" s="560">
        <f>'D-6-1'!O13+'D-6-2'!O13</f>
        <v>1</v>
      </c>
      <c r="P13" s="560">
        <f>'D-6-1'!P13+'D-6-2'!P13</f>
        <v>0</v>
      </c>
      <c r="Q13" s="560">
        <f>'D-6-1'!Q13+'D-6-2'!Q13</f>
        <v>0</v>
      </c>
      <c r="R13" s="560">
        <f>'D-6-1'!R13+'D-6-2'!R13</f>
        <v>1</v>
      </c>
      <c r="S13" s="560">
        <f>'D-6-1'!S13+'D-6-2'!S13</f>
        <v>0</v>
      </c>
      <c r="T13" s="560">
        <f>'D-6-1'!T13+'D-6-2'!T13</f>
        <v>0</v>
      </c>
      <c r="U13" s="560">
        <f>'D-6-1'!U13+'D-6-2'!U13</f>
        <v>0</v>
      </c>
      <c r="V13" s="560">
        <f>'D-6-1'!V13+'D-6-2'!V13</f>
        <v>0</v>
      </c>
      <c r="W13" s="330" t="s">
        <v>536</v>
      </c>
      <c r="X13" s="753" t="s">
        <v>702</v>
      </c>
      <c r="Y13" s="754"/>
      <c r="Z13" s="329"/>
    </row>
    <row r="14" spans="1:27" ht="13.5" thickBot="1" x14ac:dyDescent="0.25">
      <c r="A14" s="757"/>
      <c r="B14" s="758"/>
      <c r="C14" s="330" t="s">
        <v>410</v>
      </c>
      <c r="D14" s="346">
        <f t="shared" si="0"/>
        <v>2</v>
      </c>
      <c r="E14" s="560">
        <f>'D-6-1'!E14+'D-6-2'!E14</f>
        <v>0</v>
      </c>
      <c r="F14" s="560">
        <f>'D-6-1'!F14+'D-6-2'!F14</f>
        <v>0</v>
      </c>
      <c r="G14" s="560">
        <f>'D-6-1'!G14+'D-6-2'!G14</f>
        <v>0</v>
      </c>
      <c r="H14" s="560">
        <f>'D-6-1'!H14+'D-6-2'!H14</f>
        <v>0</v>
      </c>
      <c r="I14" s="560">
        <f>'D-6-1'!I14+'D-6-2'!I14</f>
        <v>0</v>
      </c>
      <c r="J14" s="560">
        <f>'D-6-1'!J14+'D-6-2'!J14</f>
        <v>0</v>
      </c>
      <c r="K14" s="560">
        <f>'D-6-1'!K14+'D-6-2'!K14</f>
        <v>0</v>
      </c>
      <c r="L14" s="560">
        <f>'D-6-1'!L14+'D-6-2'!L14</f>
        <v>0</v>
      </c>
      <c r="M14" s="560">
        <f>'D-6-1'!M14+'D-6-2'!M14</f>
        <v>0</v>
      </c>
      <c r="N14" s="560">
        <f>'D-6-1'!N14+'D-6-2'!N14</f>
        <v>0</v>
      </c>
      <c r="O14" s="560">
        <f>'D-6-1'!O14+'D-6-2'!O14</f>
        <v>1</v>
      </c>
      <c r="P14" s="560">
        <f>'D-6-1'!P14+'D-6-2'!P14</f>
        <v>0</v>
      </c>
      <c r="Q14" s="560">
        <f>'D-6-1'!Q14+'D-6-2'!Q14</f>
        <v>1</v>
      </c>
      <c r="R14" s="560">
        <f>'D-6-1'!R14+'D-6-2'!R14</f>
        <v>0</v>
      </c>
      <c r="S14" s="560">
        <f>'D-6-1'!S14+'D-6-2'!S14</f>
        <v>0</v>
      </c>
      <c r="T14" s="560">
        <f>'D-6-1'!T14+'D-6-2'!T14</f>
        <v>0</v>
      </c>
      <c r="U14" s="560">
        <f>'D-6-1'!U14+'D-6-2'!U14</f>
        <v>0</v>
      </c>
      <c r="V14" s="560">
        <f>'D-6-1'!V14+'D-6-2'!V14</f>
        <v>0</v>
      </c>
      <c r="W14" s="330" t="s">
        <v>538</v>
      </c>
      <c r="X14" s="753"/>
      <c r="Y14" s="754"/>
      <c r="Z14" s="329"/>
    </row>
    <row r="15" spans="1:27" ht="13.5" thickBot="1" x14ac:dyDescent="0.25">
      <c r="A15" s="759" t="s">
        <v>417</v>
      </c>
      <c r="B15" s="761" t="s">
        <v>418</v>
      </c>
      <c r="C15" s="552" t="s">
        <v>409</v>
      </c>
      <c r="D15" s="553">
        <f t="shared" si="0"/>
        <v>1</v>
      </c>
      <c r="E15" s="558">
        <f>'D-6-1'!E15+'D-6-2'!E15</f>
        <v>0</v>
      </c>
      <c r="F15" s="558">
        <f>'D-6-1'!F15+'D-6-2'!F15</f>
        <v>0</v>
      </c>
      <c r="G15" s="558">
        <f>'D-6-1'!G15+'D-6-2'!G15</f>
        <v>0</v>
      </c>
      <c r="H15" s="558">
        <f>'D-6-1'!H15+'D-6-2'!H15</f>
        <v>0</v>
      </c>
      <c r="I15" s="558">
        <f>'D-6-1'!I15+'D-6-2'!I15</f>
        <v>0</v>
      </c>
      <c r="J15" s="558">
        <f>'D-6-1'!J15+'D-6-2'!J15</f>
        <v>0</v>
      </c>
      <c r="K15" s="558">
        <f>'D-6-1'!K15+'D-6-2'!K15</f>
        <v>0</v>
      </c>
      <c r="L15" s="558">
        <f>'D-6-1'!L15+'D-6-2'!L15</f>
        <v>1</v>
      </c>
      <c r="M15" s="558">
        <f>'D-6-1'!M15+'D-6-2'!M15</f>
        <v>0</v>
      </c>
      <c r="N15" s="558">
        <f>'D-6-1'!N15+'D-6-2'!N15</f>
        <v>0</v>
      </c>
      <c r="O15" s="558">
        <f>'D-6-1'!O15+'D-6-2'!O15</f>
        <v>0</v>
      </c>
      <c r="P15" s="558">
        <f>'D-6-1'!P15+'D-6-2'!P15</f>
        <v>0</v>
      </c>
      <c r="Q15" s="558">
        <f>'D-6-1'!Q15+'D-6-2'!Q15</f>
        <v>0</v>
      </c>
      <c r="R15" s="558">
        <f>'D-6-1'!R15+'D-6-2'!R15</f>
        <v>0</v>
      </c>
      <c r="S15" s="558">
        <f>'D-6-1'!S15+'D-6-2'!S15</f>
        <v>0</v>
      </c>
      <c r="T15" s="558">
        <f>'D-6-1'!T15+'D-6-2'!T15</f>
        <v>0</v>
      </c>
      <c r="U15" s="558">
        <f>'D-6-1'!U15+'D-6-2'!U15</f>
        <v>0</v>
      </c>
      <c r="V15" s="558">
        <f>'D-6-1'!V15+'D-6-2'!V15</f>
        <v>0</v>
      </c>
      <c r="W15" s="552" t="s">
        <v>536</v>
      </c>
      <c r="X15" s="745" t="s">
        <v>704</v>
      </c>
      <c r="Y15" s="747"/>
      <c r="Z15" s="329"/>
    </row>
    <row r="16" spans="1:27" ht="13.5" thickBot="1" x14ac:dyDescent="0.25">
      <c r="A16" s="763"/>
      <c r="B16" s="764"/>
      <c r="C16" s="331" t="s">
        <v>410</v>
      </c>
      <c r="D16" s="345">
        <f t="shared" si="0"/>
        <v>0</v>
      </c>
      <c r="E16" s="559">
        <f>'D-6-1'!E16+'D-6-2'!E16</f>
        <v>0</v>
      </c>
      <c r="F16" s="559">
        <f>'D-6-1'!F16+'D-6-2'!F16</f>
        <v>0</v>
      </c>
      <c r="G16" s="559">
        <f>'D-6-1'!G16+'D-6-2'!G16</f>
        <v>0</v>
      </c>
      <c r="H16" s="559">
        <f>'D-6-1'!H16+'D-6-2'!H16</f>
        <v>0</v>
      </c>
      <c r="I16" s="559">
        <f>'D-6-1'!I16+'D-6-2'!I16</f>
        <v>0</v>
      </c>
      <c r="J16" s="559">
        <f>'D-6-1'!J16+'D-6-2'!J16</f>
        <v>0</v>
      </c>
      <c r="K16" s="559">
        <f>'D-6-1'!K16+'D-6-2'!K16</f>
        <v>0</v>
      </c>
      <c r="L16" s="559">
        <f>'D-6-1'!L16+'D-6-2'!L16</f>
        <v>0</v>
      </c>
      <c r="M16" s="559">
        <f>'D-6-1'!M16+'D-6-2'!M16</f>
        <v>0</v>
      </c>
      <c r="N16" s="559">
        <f>'D-6-1'!N16+'D-6-2'!N16</f>
        <v>0</v>
      </c>
      <c r="O16" s="559">
        <f>'D-6-1'!O16+'D-6-2'!O16</f>
        <v>0</v>
      </c>
      <c r="P16" s="559">
        <f>'D-6-1'!P16+'D-6-2'!P16</f>
        <v>0</v>
      </c>
      <c r="Q16" s="559">
        <f>'D-6-1'!Q16+'D-6-2'!Q16</f>
        <v>0</v>
      </c>
      <c r="R16" s="559">
        <f>'D-6-1'!R16+'D-6-2'!R16</f>
        <v>0</v>
      </c>
      <c r="S16" s="559">
        <f>'D-6-1'!S16+'D-6-2'!S16</f>
        <v>0</v>
      </c>
      <c r="T16" s="559">
        <f>'D-6-1'!T16+'D-6-2'!T16</f>
        <v>0</v>
      </c>
      <c r="U16" s="559">
        <f>'D-6-1'!U16+'D-6-2'!U16</f>
        <v>0</v>
      </c>
      <c r="V16" s="559">
        <f>'D-6-1'!V16+'D-6-2'!V16</f>
        <v>0</v>
      </c>
      <c r="W16" s="331" t="s">
        <v>538</v>
      </c>
      <c r="X16" s="749"/>
      <c r="Y16" s="748"/>
      <c r="Z16" s="329"/>
    </row>
    <row r="17" spans="1:26" ht="27" customHeight="1" thickBot="1" x14ac:dyDescent="0.25">
      <c r="A17" s="757" t="s">
        <v>419</v>
      </c>
      <c r="B17" s="758" t="s">
        <v>420</v>
      </c>
      <c r="C17" s="330" t="s">
        <v>409</v>
      </c>
      <c r="D17" s="346">
        <f t="shared" si="0"/>
        <v>3</v>
      </c>
      <c r="E17" s="560">
        <f>'D-6-1'!E17+'D-6-2'!E17</f>
        <v>0</v>
      </c>
      <c r="F17" s="560">
        <f>'D-6-1'!F17+'D-6-2'!F17</f>
        <v>0</v>
      </c>
      <c r="G17" s="560">
        <f>'D-6-1'!G17+'D-6-2'!G17</f>
        <v>0</v>
      </c>
      <c r="H17" s="560">
        <f>'D-6-1'!H17+'D-6-2'!H17</f>
        <v>0</v>
      </c>
      <c r="I17" s="560">
        <f>'D-6-1'!I17+'D-6-2'!I17</f>
        <v>0</v>
      </c>
      <c r="J17" s="560">
        <f>'D-6-1'!J17+'D-6-2'!J17</f>
        <v>0</v>
      </c>
      <c r="K17" s="560">
        <f>'D-6-1'!K17+'D-6-2'!K17</f>
        <v>0</v>
      </c>
      <c r="L17" s="560">
        <f>'D-6-1'!L17+'D-6-2'!L17</f>
        <v>1</v>
      </c>
      <c r="M17" s="560">
        <f>'D-6-1'!M17+'D-6-2'!M17</f>
        <v>0</v>
      </c>
      <c r="N17" s="560">
        <f>'D-6-1'!N17+'D-6-2'!N17</f>
        <v>0</v>
      </c>
      <c r="O17" s="560">
        <f>'D-6-1'!O17+'D-6-2'!O17</f>
        <v>2</v>
      </c>
      <c r="P17" s="560">
        <f>'D-6-1'!P17+'D-6-2'!P17</f>
        <v>0</v>
      </c>
      <c r="Q17" s="560">
        <f>'D-6-1'!Q17+'D-6-2'!Q17</f>
        <v>0</v>
      </c>
      <c r="R17" s="560">
        <f>'D-6-1'!R17+'D-6-2'!R17</f>
        <v>0</v>
      </c>
      <c r="S17" s="560">
        <f>'D-6-1'!S17+'D-6-2'!S17</f>
        <v>0</v>
      </c>
      <c r="T17" s="560">
        <f>'D-6-1'!T17+'D-6-2'!T17</f>
        <v>0</v>
      </c>
      <c r="U17" s="560">
        <f>'D-6-1'!U17+'D-6-2'!U17</f>
        <v>0</v>
      </c>
      <c r="V17" s="560">
        <f>'D-6-1'!V17+'D-6-2'!V17</f>
        <v>0</v>
      </c>
      <c r="W17" s="330" t="s">
        <v>536</v>
      </c>
      <c r="X17" s="753" t="s">
        <v>703</v>
      </c>
      <c r="Y17" s="754"/>
      <c r="Z17" s="329"/>
    </row>
    <row r="18" spans="1:26" ht="27" customHeight="1" thickBot="1" x14ac:dyDescent="0.25">
      <c r="A18" s="757"/>
      <c r="B18" s="758"/>
      <c r="C18" s="330" t="s">
        <v>410</v>
      </c>
      <c r="D18" s="346">
        <f t="shared" si="0"/>
        <v>3</v>
      </c>
      <c r="E18" s="560">
        <f>'D-6-1'!E18+'D-6-2'!E18</f>
        <v>0</v>
      </c>
      <c r="F18" s="560">
        <f>'D-6-1'!F18+'D-6-2'!F18</f>
        <v>0</v>
      </c>
      <c r="G18" s="560">
        <f>'D-6-1'!G18+'D-6-2'!G18</f>
        <v>0</v>
      </c>
      <c r="H18" s="560">
        <f>'D-6-1'!H18+'D-6-2'!H18</f>
        <v>0</v>
      </c>
      <c r="I18" s="560">
        <f>'D-6-1'!I18+'D-6-2'!I18</f>
        <v>0</v>
      </c>
      <c r="J18" s="560">
        <f>'D-6-1'!J18+'D-6-2'!J18</f>
        <v>1</v>
      </c>
      <c r="K18" s="560">
        <f>'D-6-1'!K18+'D-6-2'!K18</f>
        <v>0</v>
      </c>
      <c r="L18" s="560">
        <f>'D-6-1'!L18+'D-6-2'!L18</f>
        <v>0</v>
      </c>
      <c r="M18" s="560">
        <f>'D-6-1'!M18+'D-6-2'!M18</f>
        <v>0</v>
      </c>
      <c r="N18" s="560">
        <f>'D-6-1'!N18+'D-6-2'!N18</f>
        <v>1</v>
      </c>
      <c r="O18" s="560">
        <f>'D-6-1'!O18+'D-6-2'!O18</f>
        <v>0</v>
      </c>
      <c r="P18" s="560">
        <f>'D-6-1'!P18+'D-6-2'!P18</f>
        <v>0</v>
      </c>
      <c r="Q18" s="560">
        <f>'D-6-1'!Q18+'D-6-2'!Q18</f>
        <v>0</v>
      </c>
      <c r="R18" s="560">
        <f>'D-6-1'!R18+'D-6-2'!R18</f>
        <v>0</v>
      </c>
      <c r="S18" s="560">
        <f>'D-6-1'!S18+'D-6-2'!S18</f>
        <v>0</v>
      </c>
      <c r="T18" s="560">
        <f>'D-6-1'!T18+'D-6-2'!T18</f>
        <v>1</v>
      </c>
      <c r="U18" s="560">
        <f>'D-6-1'!U18+'D-6-2'!U18</f>
        <v>0</v>
      </c>
      <c r="V18" s="560">
        <f>'D-6-1'!V18+'D-6-2'!V18</f>
        <v>0</v>
      </c>
      <c r="W18" s="330" t="s">
        <v>538</v>
      </c>
      <c r="X18" s="753"/>
      <c r="Y18" s="754"/>
      <c r="Z18" s="329"/>
    </row>
    <row r="19" spans="1:26" ht="13.5" customHeight="1" thickBot="1" x14ac:dyDescent="0.25">
      <c r="A19" s="759" t="s">
        <v>421</v>
      </c>
      <c r="B19" s="761" t="s">
        <v>422</v>
      </c>
      <c r="C19" s="552" t="s">
        <v>409</v>
      </c>
      <c r="D19" s="553">
        <f t="shared" si="0"/>
        <v>3</v>
      </c>
      <c r="E19" s="558">
        <f>'D-6-1'!E19+'D-6-2'!E19</f>
        <v>0</v>
      </c>
      <c r="F19" s="558">
        <f>'D-6-1'!F19+'D-6-2'!F19</f>
        <v>0</v>
      </c>
      <c r="G19" s="558">
        <f>'D-6-1'!G19+'D-6-2'!G19</f>
        <v>0</v>
      </c>
      <c r="H19" s="558">
        <f>'D-6-1'!H19+'D-6-2'!H19</f>
        <v>0</v>
      </c>
      <c r="I19" s="558">
        <f>'D-6-1'!I19+'D-6-2'!I19</f>
        <v>0</v>
      </c>
      <c r="J19" s="558">
        <f>'D-6-1'!J19+'D-6-2'!J19</f>
        <v>0</v>
      </c>
      <c r="K19" s="558">
        <f>'D-6-1'!K19+'D-6-2'!K19</f>
        <v>1</v>
      </c>
      <c r="L19" s="558">
        <f>'D-6-1'!L19+'D-6-2'!L19</f>
        <v>0</v>
      </c>
      <c r="M19" s="558">
        <f>'D-6-1'!M19+'D-6-2'!M19</f>
        <v>0</v>
      </c>
      <c r="N19" s="558">
        <f>'D-6-1'!N19+'D-6-2'!N19</f>
        <v>1</v>
      </c>
      <c r="O19" s="558">
        <f>'D-6-1'!O19+'D-6-2'!O19</f>
        <v>1</v>
      </c>
      <c r="P19" s="558">
        <f>'D-6-1'!P19+'D-6-2'!P19</f>
        <v>0</v>
      </c>
      <c r="Q19" s="558">
        <f>'D-6-1'!Q19+'D-6-2'!Q19</f>
        <v>0</v>
      </c>
      <c r="R19" s="558">
        <f>'D-6-1'!R19+'D-6-2'!R19</f>
        <v>0</v>
      </c>
      <c r="S19" s="558">
        <f>'D-6-1'!S19+'D-6-2'!S19</f>
        <v>0</v>
      </c>
      <c r="T19" s="558">
        <f>'D-6-1'!T19+'D-6-2'!T19</f>
        <v>0</v>
      </c>
      <c r="U19" s="558">
        <f>'D-6-1'!U19+'D-6-2'!U19</f>
        <v>0</v>
      </c>
      <c r="V19" s="558">
        <f>'D-6-1'!V19+'D-6-2'!V19</f>
        <v>0</v>
      </c>
      <c r="W19" s="552" t="s">
        <v>536</v>
      </c>
      <c r="X19" s="745" t="s">
        <v>705</v>
      </c>
      <c r="Y19" s="747"/>
      <c r="Z19" s="329"/>
    </row>
    <row r="20" spans="1:26" ht="13.5" thickBot="1" x14ac:dyDescent="0.25">
      <c r="A20" s="763"/>
      <c r="B20" s="764"/>
      <c r="C20" s="331" t="s">
        <v>410</v>
      </c>
      <c r="D20" s="345">
        <f t="shared" si="0"/>
        <v>2</v>
      </c>
      <c r="E20" s="559">
        <f>'D-6-1'!E20+'D-6-2'!E20</f>
        <v>0</v>
      </c>
      <c r="F20" s="559">
        <f>'D-6-1'!F20+'D-6-2'!F20</f>
        <v>0</v>
      </c>
      <c r="G20" s="559">
        <f>'D-6-1'!G20+'D-6-2'!G20</f>
        <v>0</v>
      </c>
      <c r="H20" s="559">
        <f>'D-6-1'!H20+'D-6-2'!H20</f>
        <v>0</v>
      </c>
      <c r="I20" s="559">
        <f>'D-6-1'!I20+'D-6-2'!I20</f>
        <v>0</v>
      </c>
      <c r="J20" s="559">
        <f>'D-6-1'!J20+'D-6-2'!J20</f>
        <v>0</v>
      </c>
      <c r="K20" s="559">
        <f>'D-6-1'!K20+'D-6-2'!K20</f>
        <v>0</v>
      </c>
      <c r="L20" s="559">
        <f>'D-6-1'!L20+'D-6-2'!L20</f>
        <v>0</v>
      </c>
      <c r="M20" s="559">
        <f>'D-6-1'!M20+'D-6-2'!M20</f>
        <v>0</v>
      </c>
      <c r="N20" s="559">
        <f>'D-6-1'!N20+'D-6-2'!N20</f>
        <v>0</v>
      </c>
      <c r="O20" s="559">
        <f>'D-6-1'!O20+'D-6-2'!O20</f>
        <v>0</v>
      </c>
      <c r="P20" s="559">
        <f>'D-6-1'!P20+'D-6-2'!P20</f>
        <v>1</v>
      </c>
      <c r="Q20" s="559">
        <f>'D-6-1'!Q20+'D-6-2'!Q20</f>
        <v>0</v>
      </c>
      <c r="R20" s="559">
        <f>'D-6-1'!R20+'D-6-2'!R20</f>
        <v>1</v>
      </c>
      <c r="S20" s="559">
        <f>'D-6-1'!S20+'D-6-2'!S20</f>
        <v>0</v>
      </c>
      <c r="T20" s="559">
        <f>'D-6-1'!T20+'D-6-2'!T20</f>
        <v>0</v>
      </c>
      <c r="U20" s="559">
        <f>'D-6-1'!U20+'D-6-2'!U20</f>
        <v>0</v>
      </c>
      <c r="V20" s="559">
        <f>'D-6-1'!V20+'D-6-2'!V20</f>
        <v>0</v>
      </c>
      <c r="W20" s="331" t="s">
        <v>538</v>
      </c>
      <c r="X20" s="749"/>
      <c r="Y20" s="748"/>
      <c r="Z20" s="329"/>
    </row>
    <row r="21" spans="1:26" ht="17.25" customHeight="1" thickBot="1" x14ac:dyDescent="0.25">
      <c r="A21" s="757" t="s">
        <v>423</v>
      </c>
      <c r="B21" s="758" t="s">
        <v>424</v>
      </c>
      <c r="C21" s="330" t="s">
        <v>409</v>
      </c>
      <c r="D21" s="346">
        <f t="shared" si="0"/>
        <v>3</v>
      </c>
      <c r="E21" s="560">
        <f>'D-6-1'!E21+'D-6-2'!E21</f>
        <v>0</v>
      </c>
      <c r="F21" s="560">
        <f>'D-6-1'!F21+'D-6-2'!F21</f>
        <v>0</v>
      </c>
      <c r="G21" s="560">
        <f>'D-6-1'!G21+'D-6-2'!G21</f>
        <v>0</v>
      </c>
      <c r="H21" s="560">
        <f>'D-6-1'!H21+'D-6-2'!H21</f>
        <v>0</v>
      </c>
      <c r="I21" s="560">
        <f>'D-6-1'!I21+'D-6-2'!I21</f>
        <v>0</v>
      </c>
      <c r="J21" s="560">
        <f>'D-6-1'!J21+'D-6-2'!J21</f>
        <v>1</v>
      </c>
      <c r="K21" s="560">
        <f>'D-6-1'!K21+'D-6-2'!K21</f>
        <v>0</v>
      </c>
      <c r="L21" s="560">
        <f>'D-6-1'!L21+'D-6-2'!L21</f>
        <v>0</v>
      </c>
      <c r="M21" s="560">
        <f>'D-6-1'!M21+'D-6-2'!M21</f>
        <v>0</v>
      </c>
      <c r="N21" s="560">
        <f>'D-6-1'!N21+'D-6-2'!N21</f>
        <v>0</v>
      </c>
      <c r="O21" s="560">
        <f>'D-6-1'!O21+'D-6-2'!O21</f>
        <v>1</v>
      </c>
      <c r="P21" s="560">
        <f>'D-6-1'!P21+'D-6-2'!P21</f>
        <v>0</v>
      </c>
      <c r="Q21" s="560">
        <f>'D-6-1'!Q21+'D-6-2'!Q21</f>
        <v>1</v>
      </c>
      <c r="R21" s="560">
        <f>'D-6-1'!R21+'D-6-2'!R21</f>
        <v>0</v>
      </c>
      <c r="S21" s="560">
        <f>'D-6-1'!S21+'D-6-2'!S21</f>
        <v>0</v>
      </c>
      <c r="T21" s="560">
        <f>'D-6-1'!T21+'D-6-2'!T21</f>
        <v>0</v>
      </c>
      <c r="U21" s="560">
        <f>'D-6-1'!U21+'D-6-2'!U21</f>
        <v>0</v>
      </c>
      <c r="V21" s="560">
        <f>'D-6-1'!V21+'D-6-2'!V21</f>
        <v>0</v>
      </c>
      <c r="W21" s="330" t="s">
        <v>536</v>
      </c>
      <c r="X21" s="753" t="s">
        <v>708</v>
      </c>
      <c r="Y21" s="754"/>
      <c r="Z21" s="329"/>
    </row>
    <row r="22" spans="1:26" ht="13.5" thickBot="1" x14ac:dyDescent="0.25">
      <c r="A22" s="757"/>
      <c r="B22" s="758"/>
      <c r="C22" s="330" t="s">
        <v>410</v>
      </c>
      <c r="D22" s="346">
        <f t="shared" si="0"/>
        <v>1</v>
      </c>
      <c r="E22" s="560">
        <f>'D-6-1'!E22+'D-6-2'!E22</f>
        <v>0</v>
      </c>
      <c r="F22" s="560">
        <f>'D-6-1'!F22+'D-6-2'!F22</f>
        <v>0</v>
      </c>
      <c r="G22" s="560">
        <f>'D-6-1'!G22+'D-6-2'!G22</f>
        <v>0</v>
      </c>
      <c r="H22" s="560">
        <f>'D-6-1'!H22+'D-6-2'!H22</f>
        <v>0</v>
      </c>
      <c r="I22" s="560">
        <f>'D-6-1'!I22+'D-6-2'!I22</f>
        <v>0</v>
      </c>
      <c r="J22" s="560">
        <f>'D-6-1'!J22+'D-6-2'!J22</f>
        <v>0</v>
      </c>
      <c r="K22" s="560">
        <f>'D-6-1'!K22+'D-6-2'!K22</f>
        <v>0</v>
      </c>
      <c r="L22" s="560">
        <f>'D-6-1'!L22+'D-6-2'!L22</f>
        <v>0</v>
      </c>
      <c r="M22" s="560">
        <f>'D-6-1'!M22+'D-6-2'!M22</f>
        <v>0</v>
      </c>
      <c r="N22" s="560">
        <f>'D-6-1'!N22+'D-6-2'!N22</f>
        <v>0</v>
      </c>
      <c r="O22" s="560">
        <f>'D-6-1'!O22+'D-6-2'!O22</f>
        <v>0</v>
      </c>
      <c r="P22" s="560">
        <f>'D-6-1'!P22+'D-6-2'!P22</f>
        <v>0</v>
      </c>
      <c r="Q22" s="560">
        <f>'D-6-1'!Q22+'D-6-2'!Q22</f>
        <v>1</v>
      </c>
      <c r="R22" s="560">
        <f>'D-6-1'!R22+'D-6-2'!R22</f>
        <v>0</v>
      </c>
      <c r="S22" s="560">
        <f>'D-6-1'!S22+'D-6-2'!S22</f>
        <v>0</v>
      </c>
      <c r="T22" s="560">
        <f>'D-6-1'!T22+'D-6-2'!T22</f>
        <v>0</v>
      </c>
      <c r="U22" s="560">
        <f>'D-6-1'!U22+'D-6-2'!U22</f>
        <v>0</v>
      </c>
      <c r="V22" s="560">
        <f>'D-6-1'!V22+'D-6-2'!V22</f>
        <v>0</v>
      </c>
      <c r="W22" s="330" t="s">
        <v>538</v>
      </c>
      <c r="X22" s="753"/>
      <c r="Y22" s="754"/>
      <c r="Z22" s="329"/>
    </row>
    <row r="23" spans="1:26" ht="13.5" thickBot="1" x14ac:dyDescent="0.25">
      <c r="A23" s="759" t="s">
        <v>425</v>
      </c>
      <c r="B23" s="761" t="s">
        <v>426</v>
      </c>
      <c r="C23" s="552" t="s">
        <v>409</v>
      </c>
      <c r="D23" s="553">
        <f t="shared" si="0"/>
        <v>11</v>
      </c>
      <c r="E23" s="558">
        <f>'D-6-1'!E23+'D-6-2'!E23</f>
        <v>0</v>
      </c>
      <c r="F23" s="558">
        <f>'D-6-1'!F23+'D-6-2'!F23</f>
        <v>0</v>
      </c>
      <c r="G23" s="558">
        <f>'D-6-1'!G23+'D-6-2'!G23</f>
        <v>0</v>
      </c>
      <c r="H23" s="558">
        <f>'D-6-1'!H23+'D-6-2'!H23</f>
        <v>0</v>
      </c>
      <c r="I23" s="558">
        <f>'D-6-1'!I23+'D-6-2'!I23</f>
        <v>0</v>
      </c>
      <c r="J23" s="558">
        <f>'D-6-1'!J23+'D-6-2'!J23</f>
        <v>0</v>
      </c>
      <c r="K23" s="558">
        <f>'D-6-1'!K23+'D-6-2'!K23</f>
        <v>1</v>
      </c>
      <c r="L23" s="558">
        <f>'D-6-1'!L23+'D-6-2'!L23</f>
        <v>1</v>
      </c>
      <c r="M23" s="558">
        <f>'D-6-1'!M23+'D-6-2'!M23</f>
        <v>1</v>
      </c>
      <c r="N23" s="558">
        <f>'D-6-1'!N23+'D-6-2'!N23</f>
        <v>0</v>
      </c>
      <c r="O23" s="558">
        <f>'D-6-1'!O23+'D-6-2'!O23</f>
        <v>0</v>
      </c>
      <c r="P23" s="558">
        <f>'D-6-1'!P23+'D-6-2'!P23</f>
        <v>1</v>
      </c>
      <c r="Q23" s="558">
        <f>'D-6-1'!Q23+'D-6-2'!Q23</f>
        <v>2</v>
      </c>
      <c r="R23" s="558">
        <f>'D-6-1'!R23+'D-6-2'!R23</f>
        <v>2</v>
      </c>
      <c r="S23" s="558">
        <f>'D-6-1'!S23+'D-6-2'!S23</f>
        <v>2</v>
      </c>
      <c r="T23" s="558">
        <f>'D-6-1'!T23+'D-6-2'!T23</f>
        <v>0</v>
      </c>
      <c r="U23" s="558">
        <f>'D-6-1'!U23+'D-6-2'!U23</f>
        <v>1</v>
      </c>
      <c r="V23" s="558">
        <f>'D-6-1'!V23+'D-6-2'!V23</f>
        <v>0</v>
      </c>
      <c r="W23" s="552" t="s">
        <v>536</v>
      </c>
      <c r="X23" s="745" t="s">
        <v>706</v>
      </c>
      <c r="Y23" s="747"/>
      <c r="Z23" s="329"/>
    </row>
    <row r="24" spans="1:26" ht="13.5" thickBot="1" x14ac:dyDescent="0.25">
      <c r="A24" s="763"/>
      <c r="B24" s="764"/>
      <c r="C24" s="331" t="s">
        <v>410</v>
      </c>
      <c r="D24" s="345">
        <f t="shared" si="0"/>
        <v>5</v>
      </c>
      <c r="E24" s="559">
        <f>'D-6-1'!E24+'D-6-2'!E24</f>
        <v>0</v>
      </c>
      <c r="F24" s="559">
        <f>'D-6-1'!F24+'D-6-2'!F24</f>
        <v>0</v>
      </c>
      <c r="G24" s="559">
        <f>'D-6-1'!G24+'D-6-2'!G24</f>
        <v>0</v>
      </c>
      <c r="H24" s="559">
        <f>'D-6-1'!H24+'D-6-2'!H24</f>
        <v>0</v>
      </c>
      <c r="I24" s="559">
        <f>'D-6-1'!I24+'D-6-2'!I24</f>
        <v>0</v>
      </c>
      <c r="J24" s="559">
        <f>'D-6-1'!J24+'D-6-2'!J24</f>
        <v>0</v>
      </c>
      <c r="K24" s="559">
        <f>'D-6-1'!K24+'D-6-2'!K24</f>
        <v>0</v>
      </c>
      <c r="L24" s="559">
        <f>'D-6-1'!L24+'D-6-2'!L24</f>
        <v>0</v>
      </c>
      <c r="M24" s="559">
        <f>'D-6-1'!M24+'D-6-2'!M24</f>
        <v>1</v>
      </c>
      <c r="N24" s="559">
        <f>'D-6-1'!N24+'D-6-2'!N24</f>
        <v>2</v>
      </c>
      <c r="O24" s="559">
        <f>'D-6-1'!O24+'D-6-2'!O24</f>
        <v>0</v>
      </c>
      <c r="P24" s="559">
        <f>'D-6-1'!P24+'D-6-2'!P24</f>
        <v>0</v>
      </c>
      <c r="Q24" s="559">
        <f>'D-6-1'!Q24+'D-6-2'!Q24</f>
        <v>0</v>
      </c>
      <c r="R24" s="559">
        <f>'D-6-1'!R24+'D-6-2'!R24</f>
        <v>0</v>
      </c>
      <c r="S24" s="559">
        <f>'D-6-1'!S24+'D-6-2'!S24</f>
        <v>0</v>
      </c>
      <c r="T24" s="559">
        <f>'D-6-1'!T24+'D-6-2'!T24</f>
        <v>0</v>
      </c>
      <c r="U24" s="559">
        <f>'D-6-1'!U24+'D-6-2'!U24</f>
        <v>1</v>
      </c>
      <c r="V24" s="559">
        <f>'D-6-1'!V24+'D-6-2'!V24</f>
        <v>1</v>
      </c>
      <c r="W24" s="331" t="s">
        <v>538</v>
      </c>
      <c r="X24" s="749"/>
      <c r="Y24" s="748"/>
      <c r="Z24" s="329"/>
    </row>
    <row r="25" spans="1:26" ht="17.25" customHeight="1" thickBot="1" x14ac:dyDescent="0.25">
      <c r="A25" s="757" t="s">
        <v>427</v>
      </c>
      <c r="B25" s="758" t="s">
        <v>428</v>
      </c>
      <c r="C25" s="330" t="s">
        <v>409</v>
      </c>
      <c r="D25" s="346">
        <f t="shared" si="0"/>
        <v>7</v>
      </c>
      <c r="E25" s="560">
        <f>'D-6-1'!E25+'D-6-2'!E25</f>
        <v>0</v>
      </c>
      <c r="F25" s="560">
        <f>'D-6-1'!F25+'D-6-2'!F25</f>
        <v>0</v>
      </c>
      <c r="G25" s="560">
        <f>'D-6-1'!G25+'D-6-2'!G25</f>
        <v>0</v>
      </c>
      <c r="H25" s="560">
        <f>'D-6-1'!H25+'D-6-2'!H25</f>
        <v>0</v>
      </c>
      <c r="I25" s="560">
        <f>'D-6-1'!I25+'D-6-2'!I25</f>
        <v>0</v>
      </c>
      <c r="J25" s="560">
        <f>'D-6-1'!J25+'D-6-2'!J25</f>
        <v>0</v>
      </c>
      <c r="K25" s="560">
        <f>'D-6-1'!K25+'D-6-2'!K25</f>
        <v>0</v>
      </c>
      <c r="L25" s="560">
        <f>'D-6-1'!L25+'D-6-2'!L25</f>
        <v>1</v>
      </c>
      <c r="M25" s="560">
        <f>'D-6-1'!M25+'D-6-2'!M25</f>
        <v>0</v>
      </c>
      <c r="N25" s="560">
        <f>'D-6-1'!N25+'D-6-2'!N25</f>
        <v>0</v>
      </c>
      <c r="O25" s="560">
        <f>'D-6-1'!O25+'D-6-2'!O25</f>
        <v>0</v>
      </c>
      <c r="P25" s="560">
        <f>'D-6-1'!P25+'D-6-2'!P25</f>
        <v>2</v>
      </c>
      <c r="Q25" s="560">
        <f>'D-6-1'!Q25+'D-6-2'!Q25</f>
        <v>0</v>
      </c>
      <c r="R25" s="560">
        <f>'D-6-1'!R25+'D-6-2'!R25</f>
        <v>2</v>
      </c>
      <c r="S25" s="560">
        <f>'D-6-1'!S25+'D-6-2'!S25</f>
        <v>1</v>
      </c>
      <c r="T25" s="560">
        <f>'D-6-1'!T25+'D-6-2'!T25</f>
        <v>0</v>
      </c>
      <c r="U25" s="560">
        <f>'D-6-1'!U25+'D-6-2'!U25</f>
        <v>0</v>
      </c>
      <c r="V25" s="560">
        <f>'D-6-1'!V25+'D-6-2'!V25</f>
        <v>1</v>
      </c>
      <c r="W25" s="330" t="s">
        <v>536</v>
      </c>
      <c r="X25" s="753" t="s">
        <v>707</v>
      </c>
      <c r="Y25" s="754"/>
      <c r="Z25" s="329"/>
    </row>
    <row r="26" spans="1:26" ht="13.5" thickBot="1" x14ac:dyDescent="0.25">
      <c r="A26" s="757"/>
      <c r="B26" s="758"/>
      <c r="C26" s="330" t="s">
        <v>410</v>
      </c>
      <c r="D26" s="346">
        <f t="shared" si="0"/>
        <v>12</v>
      </c>
      <c r="E26" s="560">
        <f>'D-6-1'!E26+'D-6-2'!E26</f>
        <v>0</v>
      </c>
      <c r="F26" s="560">
        <f>'D-6-1'!F26+'D-6-2'!F26</f>
        <v>0</v>
      </c>
      <c r="G26" s="560">
        <f>'D-6-1'!G26+'D-6-2'!G26</f>
        <v>0</v>
      </c>
      <c r="H26" s="560">
        <f>'D-6-1'!H26+'D-6-2'!H26</f>
        <v>0</v>
      </c>
      <c r="I26" s="560">
        <f>'D-6-1'!I26+'D-6-2'!I26</f>
        <v>0</v>
      </c>
      <c r="J26" s="560">
        <f>'D-6-1'!J26+'D-6-2'!J26</f>
        <v>0</v>
      </c>
      <c r="K26" s="560">
        <f>'D-6-1'!K26+'D-6-2'!K26</f>
        <v>0</v>
      </c>
      <c r="L26" s="560">
        <f>'D-6-1'!L26+'D-6-2'!L26</f>
        <v>0</v>
      </c>
      <c r="M26" s="560">
        <f>'D-6-1'!M26+'D-6-2'!M26</f>
        <v>1</v>
      </c>
      <c r="N26" s="560">
        <f>'D-6-1'!N26+'D-6-2'!N26</f>
        <v>1</v>
      </c>
      <c r="O26" s="560">
        <f>'D-6-1'!O26+'D-6-2'!O26</f>
        <v>4</v>
      </c>
      <c r="P26" s="560">
        <f>'D-6-1'!P26+'D-6-2'!P26</f>
        <v>2</v>
      </c>
      <c r="Q26" s="560">
        <f>'D-6-1'!Q26+'D-6-2'!Q26</f>
        <v>2</v>
      </c>
      <c r="R26" s="560">
        <f>'D-6-1'!R26+'D-6-2'!R26</f>
        <v>0</v>
      </c>
      <c r="S26" s="560">
        <f>'D-6-1'!S26+'D-6-2'!S26</f>
        <v>0</v>
      </c>
      <c r="T26" s="560">
        <f>'D-6-1'!T26+'D-6-2'!T26</f>
        <v>2</v>
      </c>
      <c r="U26" s="560">
        <f>'D-6-1'!U26+'D-6-2'!U26</f>
        <v>0</v>
      </c>
      <c r="V26" s="560">
        <f>'D-6-1'!V26+'D-6-2'!V26</f>
        <v>0</v>
      </c>
      <c r="W26" s="330" t="s">
        <v>538</v>
      </c>
      <c r="X26" s="753"/>
      <c r="Y26" s="754"/>
      <c r="Z26" s="329"/>
    </row>
    <row r="27" spans="1:26" ht="13.5" customHeight="1" thickBot="1" x14ac:dyDescent="0.25">
      <c r="A27" s="759" t="s">
        <v>429</v>
      </c>
      <c r="B27" s="761" t="s">
        <v>430</v>
      </c>
      <c r="C27" s="552" t="s">
        <v>409</v>
      </c>
      <c r="D27" s="553">
        <f t="shared" si="0"/>
        <v>12</v>
      </c>
      <c r="E27" s="558">
        <f>'D-6-1'!E27+'D-6-2'!E27</f>
        <v>0</v>
      </c>
      <c r="F27" s="558">
        <f>'D-6-1'!F27+'D-6-2'!F27</f>
        <v>0</v>
      </c>
      <c r="G27" s="558">
        <f>'D-6-1'!G27+'D-6-2'!G27</f>
        <v>0</v>
      </c>
      <c r="H27" s="558">
        <f>'D-6-1'!H27+'D-6-2'!H27</f>
        <v>0</v>
      </c>
      <c r="I27" s="558">
        <f>'D-6-1'!I27+'D-6-2'!I27</f>
        <v>0</v>
      </c>
      <c r="J27" s="558">
        <f>'D-6-1'!J27+'D-6-2'!J27</f>
        <v>0</v>
      </c>
      <c r="K27" s="558">
        <f>'D-6-1'!K27+'D-6-2'!K27</f>
        <v>0</v>
      </c>
      <c r="L27" s="558">
        <f>'D-6-1'!L27+'D-6-2'!L27</f>
        <v>0</v>
      </c>
      <c r="M27" s="558">
        <f>'D-6-1'!M27+'D-6-2'!M27</f>
        <v>1</v>
      </c>
      <c r="N27" s="558">
        <f>'D-6-1'!N27+'D-6-2'!N27</f>
        <v>1</v>
      </c>
      <c r="O27" s="558">
        <f>'D-6-1'!O27+'D-6-2'!O27</f>
        <v>2</v>
      </c>
      <c r="P27" s="558">
        <f>'D-6-1'!P27+'D-6-2'!P27</f>
        <v>1</v>
      </c>
      <c r="Q27" s="558">
        <f>'D-6-1'!Q27+'D-6-2'!Q27</f>
        <v>1</v>
      </c>
      <c r="R27" s="558">
        <f>'D-6-1'!R27+'D-6-2'!R27</f>
        <v>3</v>
      </c>
      <c r="S27" s="558">
        <f>'D-6-1'!S27+'D-6-2'!S27</f>
        <v>1</v>
      </c>
      <c r="T27" s="558">
        <f>'D-6-1'!T27+'D-6-2'!T27</f>
        <v>1</v>
      </c>
      <c r="U27" s="558">
        <f>'D-6-1'!U27+'D-6-2'!U27</f>
        <v>1</v>
      </c>
      <c r="V27" s="558">
        <f>'D-6-1'!V27+'D-6-2'!V27</f>
        <v>0</v>
      </c>
      <c r="W27" s="552" t="s">
        <v>536</v>
      </c>
      <c r="X27" s="745" t="s">
        <v>709</v>
      </c>
      <c r="Y27" s="747"/>
      <c r="Z27" s="329"/>
    </row>
    <row r="28" spans="1:26" ht="13.5" thickBot="1" x14ac:dyDescent="0.25">
      <c r="A28" s="763"/>
      <c r="B28" s="764"/>
      <c r="C28" s="331" t="s">
        <v>410</v>
      </c>
      <c r="D28" s="345">
        <f t="shared" si="0"/>
        <v>9</v>
      </c>
      <c r="E28" s="559">
        <f>'D-6-1'!E28+'D-6-2'!E28</f>
        <v>0</v>
      </c>
      <c r="F28" s="559">
        <f>'D-6-1'!F28+'D-6-2'!F28</f>
        <v>0</v>
      </c>
      <c r="G28" s="559">
        <f>'D-6-1'!G28+'D-6-2'!G28</f>
        <v>0</v>
      </c>
      <c r="H28" s="559">
        <f>'D-6-1'!H28+'D-6-2'!H28</f>
        <v>0</v>
      </c>
      <c r="I28" s="559">
        <f>'D-6-1'!I28+'D-6-2'!I28</f>
        <v>0</v>
      </c>
      <c r="J28" s="559">
        <f>'D-6-1'!J28+'D-6-2'!J28</f>
        <v>0</v>
      </c>
      <c r="K28" s="559">
        <f>'D-6-1'!K28+'D-6-2'!K28</f>
        <v>0</v>
      </c>
      <c r="L28" s="559">
        <f>'D-6-1'!L28+'D-6-2'!L28</f>
        <v>0</v>
      </c>
      <c r="M28" s="559">
        <f>'D-6-1'!M28+'D-6-2'!M28</f>
        <v>0</v>
      </c>
      <c r="N28" s="559">
        <f>'D-6-1'!N28+'D-6-2'!N28</f>
        <v>1</v>
      </c>
      <c r="O28" s="559">
        <f>'D-6-1'!O28+'D-6-2'!O28</f>
        <v>0</v>
      </c>
      <c r="P28" s="559">
        <f>'D-6-1'!P28+'D-6-2'!P28</f>
        <v>1</v>
      </c>
      <c r="Q28" s="559">
        <f>'D-6-1'!Q28+'D-6-2'!Q28</f>
        <v>0</v>
      </c>
      <c r="R28" s="559">
        <f>'D-6-1'!R28+'D-6-2'!R28</f>
        <v>2</v>
      </c>
      <c r="S28" s="559">
        <f>'D-6-1'!S28+'D-6-2'!S28</f>
        <v>3</v>
      </c>
      <c r="T28" s="559">
        <f>'D-6-1'!T28+'D-6-2'!T28</f>
        <v>1</v>
      </c>
      <c r="U28" s="559">
        <f>'D-6-1'!U28+'D-6-2'!U28</f>
        <v>0</v>
      </c>
      <c r="V28" s="559">
        <f>'D-6-1'!V28+'D-6-2'!V28</f>
        <v>1</v>
      </c>
      <c r="W28" s="331" t="s">
        <v>538</v>
      </c>
      <c r="X28" s="749"/>
      <c r="Y28" s="748"/>
      <c r="Z28" s="329"/>
    </row>
    <row r="29" spans="1:26" ht="17.25" customHeight="1" thickBot="1" x14ac:dyDescent="0.25">
      <c r="A29" s="757" t="s">
        <v>431</v>
      </c>
      <c r="B29" s="758" t="s">
        <v>432</v>
      </c>
      <c r="C29" s="330" t="s">
        <v>409</v>
      </c>
      <c r="D29" s="346">
        <f t="shared" si="0"/>
        <v>10</v>
      </c>
      <c r="E29" s="560">
        <f>'D-6-1'!E29+'D-6-2'!E29</f>
        <v>0</v>
      </c>
      <c r="F29" s="560">
        <f>'D-6-1'!F29+'D-6-2'!F29</f>
        <v>0</v>
      </c>
      <c r="G29" s="560">
        <f>'D-6-1'!G29+'D-6-2'!G29</f>
        <v>0</v>
      </c>
      <c r="H29" s="560">
        <f>'D-6-1'!H29+'D-6-2'!H29</f>
        <v>0</v>
      </c>
      <c r="I29" s="560">
        <f>'D-6-1'!I29+'D-6-2'!I29</f>
        <v>0</v>
      </c>
      <c r="J29" s="560">
        <f>'D-6-1'!J29+'D-6-2'!J29</f>
        <v>0</v>
      </c>
      <c r="K29" s="560">
        <f>'D-6-1'!K29+'D-6-2'!K29</f>
        <v>0</v>
      </c>
      <c r="L29" s="560">
        <f>'D-6-1'!L29+'D-6-2'!L29</f>
        <v>0</v>
      </c>
      <c r="M29" s="560">
        <f>'D-6-1'!M29+'D-6-2'!M29</f>
        <v>0</v>
      </c>
      <c r="N29" s="560">
        <f>'D-6-1'!N29+'D-6-2'!N29</f>
        <v>1</v>
      </c>
      <c r="O29" s="560">
        <f>'D-6-1'!O29+'D-6-2'!O29</f>
        <v>2</v>
      </c>
      <c r="P29" s="560">
        <f>'D-6-1'!P29+'D-6-2'!P29</f>
        <v>2</v>
      </c>
      <c r="Q29" s="560">
        <f>'D-6-1'!Q29+'D-6-2'!Q29</f>
        <v>1</v>
      </c>
      <c r="R29" s="560">
        <f>'D-6-1'!R29+'D-6-2'!R29</f>
        <v>2</v>
      </c>
      <c r="S29" s="560">
        <f>'D-6-1'!S29+'D-6-2'!S29</f>
        <v>1</v>
      </c>
      <c r="T29" s="560">
        <f>'D-6-1'!T29+'D-6-2'!T29</f>
        <v>0</v>
      </c>
      <c r="U29" s="560">
        <f>'D-6-1'!U29+'D-6-2'!U29</f>
        <v>1</v>
      </c>
      <c r="V29" s="560">
        <f>'D-6-1'!V29+'D-6-2'!V29</f>
        <v>0</v>
      </c>
      <c r="W29" s="330" t="s">
        <v>536</v>
      </c>
      <c r="X29" s="753" t="s">
        <v>710</v>
      </c>
      <c r="Y29" s="754"/>
      <c r="Z29" s="329"/>
    </row>
    <row r="30" spans="1:26" ht="13.5" thickBot="1" x14ac:dyDescent="0.25">
      <c r="A30" s="757"/>
      <c r="B30" s="758"/>
      <c r="C30" s="330" t="s">
        <v>410</v>
      </c>
      <c r="D30" s="346">
        <f t="shared" si="0"/>
        <v>5</v>
      </c>
      <c r="E30" s="560">
        <f>'D-6-1'!E30+'D-6-2'!E30</f>
        <v>0</v>
      </c>
      <c r="F30" s="560">
        <f>'D-6-1'!F30+'D-6-2'!F30</f>
        <v>0</v>
      </c>
      <c r="G30" s="560">
        <f>'D-6-1'!G30+'D-6-2'!G30</f>
        <v>0</v>
      </c>
      <c r="H30" s="560">
        <f>'D-6-1'!H30+'D-6-2'!H30</f>
        <v>0</v>
      </c>
      <c r="I30" s="560">
        <f>'D-6-1'!I30+'D-6-2'!I30</f>
        <v>0</v>
      </c>
      <c r="J30" s="560">
        <f>'D-6-1'!J30+'D-6-2'!J30</f>
        <v>0</v>
      </c>
      <c r="K30" s="560">
        <f>'D-6-1'!K30+'D-6-2'!K30</f>
        <v>0</v>
      </c>
      <c r="L30" s="560">
        <f>'D-6-1'!L30+'D-6-2'!L30</f>
        <v>0</v>
      </c>
      <c r="M30" s="560">
        <f>'D-6-1'!M30+'D-6-2'!M30</f>
        <v>0</v>
      </c>
      <c r="N30" s="560">
        <f>'D-6-1'!N30+'D-6-2'!N30</f>
        <v>0</v>
      </c>
      <c r="O30" s="560">
        <f>'D-6-1'!O30+'D-6-2'!O30</f>
        <v>0</v>
      </c>
      <c r="P30" s="560">
        <f>'D-6-1'!P30+'D-6-2'!P30</f>
        <v>1</v>
      </c>
      <c r="Q30" s="560">
        <f>'D-6-1'!Q30+'D-6-2'!Q30</f>
        <v>1</v>
      </c>
      <c r="R30" s="560">
        <f>'D-6-1'!R30+'D-6-2'!R30</f>
        <v>2</v>
      </c>
      <c r="S30" s="560">
        <f>'D-6-1'!S30+'D-6-2'!S30</f>
        <v>1</v>
      </c>
      <c r="T30" s="560">
        <f>'D-6-1'!T30+'D-6-2'!T30</f>
        <v>0</v>
      </c>
      <c r="U30" s="560">
        <f>'D-6-1'!U30+'D-6-2'!U30</f>
        <v>0</v>
      </c>
      <c r="V30" s="560">
        <f>'D-6-1'!V30+'D-6-2'!V30</f>
        <v>0</v>
      </c>
      <c r="W30" s="330" t="s">
        <v>538</v>
      </c>
      <c r="X30" s="753"/>
      <c r="Y30" s="754"/>
      <c r="Z30" s="329"/>
    </row>
    <row r="31" spans="1:26" ht="13.5" customHeight="1" thickBot="1" x14ac:dyDescent="0.25">
      <c r="A31" s="759" t="s">
        <v>433</v>
      </c>
      <c r="B31" s="761" t="s">
        <v>434</v>
      </c>
      <c r="C31" s="552" t="s">
        <v>409</v>
      </c>
      <c r="D31" s="553">
        <f t="shared" si="0"/>
        <v>20</v>
      </c>
      <c r="E31" s="558">
        <f>'D-6-1'!E31+'D-6-2'!E31</f>
        <v>0</v>
      </c>
      <c r="F31" s="558">
        <f>'D-6-1'!F31+'D-6-2'!F31</f>
        <v>0</v>
      </c>
      <c r="G31" s="558">
        <f>'D-6-1'!G31+'D-6-2'!G31</f>
        <v>0</v>
      </c>
      <c r="H31" s="558">
        <f>'D-6-1'!H31+'D-6-2'!H31</f>
        <v>0</v>
      </c>
      <c r="I31" s="558">
        <f>'D-6-1'!I31+'D-6-2'!I31</f>
        <v>0</v>
      </c>
      <c r="J31" s="558">
        <f>'D-6-1'!J31+'D-6-2'!J31</f>
        <v>0</v>
      </c>
      <c r="K31" s="558">
        <f>'D-6-1'!K31+'D-6-2'!K31</f>
        <v>0</v>
      </c>
      <c r="L31" s="558">
        <f>'D-6-1'!L31+'D-6-2'!L31</f>
        <v>0</v>
      </c>
      <c r="M31" s="558">
        <f>'D-6-1'!M31+'D-6-2'!M31</f>
        <v>0</v>
      </c>
      <c r="N31" s="558">
        <f>'D-6-1'!N31+'D-6-2'!N31</f>
        <v>1</v>
      </c>
      <c r="O31" s="558">
        <f>'D-6-1'!O31+'D-6-2'!O31</f>
        <v>3</v>
      </c>
      <c r="P31" s="558">
        <f>'D-6-1'!P31+'D-6-2'!P31</f>
        <v>5</v>
      </c>
      <c r="Q31" s="558">
        <f>'D-6-1'!Q31+'D-6-2'!Q31</f>
        <v>3</v>
      </c>
      <c r="R31" s="558">
        <f>'D-6-1'!R31+'D-6-2'!R31</f>
        <v>1</v>
      </c>
      <c r="S31" s="558">
        <f>'D-6-1'!S31+'D-6-2'!S31</f>
        <v>2</v>
      </c>
      <c r="T31" s="558">
        <f>'D-6-1'!T31+'D-6-2'!T31</f>
        <v>3</v>
      </c>
      <c r="U31" s="558">
        <f>'D-6-1'!U31+'D-6-2'!U31</f>
        <v>2</v>
      </c>
      <c r="V31" s="558">
        <f>'D-6-1'!V31+'D-6-2'!V31</f>
        <v>0</v>
      </c>
      <c r="W31" s="552" t="s">
        <v>536</v>
      </c>
      <c r="X31" s="745" t="s">
        <v>711</v>
      </c>
      <c r="Y31" s="747"/>
      <c r="Z31" s="329"/>
    </row>
    <row r="32" spans="1:26" ht="13.5" thickBot="1" x14ac:dyDescent="0.25">
      <c r="A32" s="763"/>
      <c r="B32" s="764"/>
      <c r="C32" s="331" t="s">
        <v>410</v>
      </c>
      <c r="D32" s="345">
        <f t="shared" si="0"/>
        <v>3</v>
      </c>
      <c r="E32" s="559">
        <f>'D-6-1'!E32+'D-6-2'!E32</f>
        <v>0</v>
      </c>
      <c r="F32" s="559">
        <f>'D-6-1'!F32+'D-6-2'!F32</f>
        <v>0</v>
      </c>
      <c r="G32" s="559">
        <f>'D-6-1'!G32+'D-6-2'!G32</f>
        <v>0</v>
      </c>
      <c r="H32" s="559">
        <f>'D-6-1'!H32+'D-6-2'!H32</f>
        <v>0</v>
      </c>
      <c r="I32" s="559">
        <f>'D-6-1'!I32+'D-6-2'!I32</f>
        <v>0</v>
      </c>
      <c r="J32" s="559">
        <f>'D-6-1'!J32+'D-6-2'!J32</f>
        <v>0</v>
      </c>
      <c r="K32" s="559">
        <f>'D-6-1'!K32+'D-6-2'!K32</f>
        <v>0</v>
      </c>
      <c r="L32" s="559">
        <f>'D-6-1'!L32+'D-6-2'!L32</f>
        <v>0</v>
      </c>
      <c r="M32" s="559">
        <f>'D-6-1'!M32+'D-6-2'!M32</f>
        <v>0</v>
      </c>
      <c r="N32" s="559">
        <f>'D-6-1'!N32+'D-6-2'!N32</f>
        <v>1</v>
      </c>
      <c r="O32" s="559">
        <f>'D-6-1'!O32+'D-6-2'!O32</f>
        <v>2</v>
      </c>
      <c r="P32" s="559">
        <f>'D-6-1'!P32+'D-6-2'!P32</f>
        <v>0</v>
      </c>
      <c r="Q32" s="559">
        <f>'D-6-1'!Q32+'D-6-2'!Q32</f>
        <v>0</v>
      </c>
      <c r="R32" s="559">
        <f>'D-6-1'!R32+'D-6-2'!R32</f>
        <v>0</v>
      </c>
      <c r="S32" s="559">
        <f>'D-6-1'!S32+'D-6-2'!S32</f>
        <v>0</v>
      </c>
      <c r="T32" s="559">
        <f>'D-6-1'!T32+'D-6-2'!T32</f>
        <v>0</v>
      </c>
      <c r="U32" s="559">
        <f>'D-6-1'!U32+'D-6-2'!U32</f>
        <v>0</v>
      </c>
      <c r="V32" s="559">
        <f>'D-6-1'!V32+'D-6-2'!V32</f>
        <v>0</v>
      </c>
      <c r="W32" s="331" t="s">
        <v>538</v>
      </c>
      <c r="X32" s="749"/>
      <c r="Y32" s="748"/>
      <c r="Z32" s="329"/>
    </row>
    <row r="33" spans="1:26" ht="17.25" customHeight="1" thickBot="1" x14ac:dyDescent="0.25">
      <c r="A33" s="757" t="s">
        <v>435</v>
      </c>
      <c r="B33" s="758" t="s">
        <v>436</v>
      </c>
      <c r="C33" s="330" t="s">
        <v>409</v>
      </c>
      <c r="D33" s="346">
        <f t="shared" si="0"/>
        <v>0</v>
      </c>
      <c r="E33" s="560">
        <f>'D-6-1'!E33+'D-6-2'!E33</f>
        <v>0</v>
      </c>
      <c r="F33" s="560">
        <f>'D-6-1'!F33+'D-6-2'!F33</f>
        <v>0</v>
      </c>
      <c r="G33" s="560">
        <f>'D-6-1'!G33+'D-6-2'!G33</f>
        <v>0</v>
      </c>
      <c r="H33" s="560">
        <f>'D-6-1'!H33+'D-6-2'!H33</f>
        <v>0</v>
      </c>
      <c r="I33" s="560">
        <f>'D-6-1'!I33+'D-6-2'!I33</f>
        <v>0</v>
      </c>
      <c r="J33" s="560">
        <f>'D-6-1'!J33+'D-6-2'!J33</f>
        <v>0</v>
      </c>
      <c r="K33" s="560">
        <f>'D-6-1'!K33+'D-6-2'!K33</f>
        <v>0</v>
      </c>
      <c r="L33" s="560">
        <f>'D-6-1'!L33+'D-6-2'!L33</f>
        <v>0</v>
      </c>
      <c r="M33" s="560">
        <f>'D-6-1'!M33+'D-6-2'!M33</f>
        <v>0</v>
      </c>
      <c r="N33" s="560">
        <f>'D-6-1'!N33+'D-6-2'!N33</f>
        <v>0</v>
      </c>
      <c r="O33" s="560">
        <f>'D-6-1'!O33+'D-6-2'!O33</f>
        <v>0</v>
      </c>
      <c r="P33" s="560">
        <f>'D-6-1'!P33+'D-6-2'!P33</f>
        <v>0</v>
      </c>
      <c r="Q33" s="560">
        <f>'D-6-1'!Q33+'D-6-2'!Q33</f>
        <v>0</v>
      </c>
      <c r="R33" s="560">
        <f>'D-6-1'!R33+'D-6-2'!R33</f>
        <v>0</v>
      </c>
      <c r="S33" s="560">
        <f>'D-6-1'!S33+'D-6-2'!S33</f>
        <v>0</v>
      </c>
      <c r="T33" s="560">
        <f>'D-6-1'!T33+'D-6-2'!T33</f>
        <v>0</v>
      </c>
      <c r="U33" s="560">
        <f>'D-6-1'!U33+'D-6-2'!U33</f>
        <v>0</v>
      </c>
      <c r="V33" s="560">
        <f>'D-6-1'!V33+'D-6-2'!V33</f>
        <v>0</v>
      </c>
      <c r="W33" s="330" t="s">
        <v>536</v>
      </c>
      <c r="X33" s="753" t="s">
        <v>712</v>
      </c>
      <c r="Y33" s="754"/>
      <c r="Z33" s="329"/>
    </row>
    <row r="34" spans="1:26" ht="13.5" thickBot="1" x14ac:dyDescent="0.25">
      <c r="A34" s="757"/>
      <c r="B34" s="758"/>
      <c r="C34" s="330" t="s">
        <v>410</v>
      </c>
      <c r="D34" s="346">
        <f t="shared" si="0"/>
        <v>36</v>
      </c>
      <c r="E34" s="560">
        <f>'D-6-1'!E34+'D-6-2'!E34</f>
        <v>0</v>
      </c>
      <c r="F34" s="560">
        <f>'D-6-1'!F34+'D-6-2'!F34</f>
        <v>0</v>
      </c>
      <c r="G34" s="560">
        <f>'D-6-1'!G34+'D-6-2'!G34</f>
        <v>0</v>
      </c>
      <c r="H34" s="560">
        <f>'D-6-1'!H34+'D-6-2'!H34</f>
        <v>0</v>
      </c>
      <c r="I34" s="560">
        <f>'D-6-1'!I34+'D-6-2'!I34</f>
        <v>0</v>
      </c>
      <c r="J34" s="560">
        <f>'D-6-1'!J34+'D-6-2'!J34</f>
        <v>0</v>
      </c>
      <c r="K34" s="560">
        <f>'D-6-1'!K34+'D-6-2'!K34</f>
        <v>2</v>
      </c>
      <c r="L34" s="560">
        <f>'D-6-1'!L34+'D-6-2'!L34</f>
        <v>2</v>
      </c>
      <c r="M34" s="560">
        <f>'D-6-1'!M34+'D-6-2'!M34</f>
        <v>3</v>
      </c>
      <c r="N34" s="560">
        <f>'D-6-1'!N34+'D-6-2'!N34</f>
        <v>2</v>
      </c>
      <c r="O34" s="560">
        <f>'D-6-1'!O34+'D-6-2'!O34</f>
        <v>9</v>
      </c>
      <c r="P34" s="560">
        <f>'D-6-1'!P34+'D-6-2'!P34</f>
        <v>5</v>
      </c>
      <c r="Q34" s="560">
        <f>'D-6-1'!Q34+'D-6-2'!Q34</f>
        <v>8</v>
      </c>
      <c r="R34" s="560">
        <f>'D-6-1'!R34+'D-6-2'!R34</f>
        <v>1</v>
      </c>
      <c r="S34" s="560">
        <f>'D-6-1'!S34+'D-6-2'!S34</f>
        <v>1</v>
      </c>
      <c r="T34" s="560">
        <f>'D-6-1'!T34+'D-6-2'!T34</f>
        <v>2</v>
      </c>
      <c r="U34" s="560">
        <f>'D-6-1'!U34+'D-6-2'!U34</f>
        <v>0</v>
      </c>
      <c r="V34" s="560">
        <f>'D-6-1'!V34+'D-6-2'!V34</f>
        <v>1</v>
      </c>
      <c r="W34" s="330" t="s">
        <v>538</v>
      </c>
      <c r="X34" s="753"/>
      <c r="Y34" s="754"/>
      <c r="Z34" s="329"/>
    </row>
    <row r="35" spans="1:26" ht="13.5" customHeight="1" thickBot="1" x14ac:dyDescent="0.25">
      <c r="A35" s="759" t="s">
        <v>437</v>
      </c>
      <c r="B35" s="761" t="s">
        <v>438</v>
      </c>
      <c r="C35" s="552" t="s">
        <v>409</v>
      </c>
      <c r="D35" s="553">
        <f t="shared" si="0"/>
        <v>0</v>
      </c>
      <c r="E35" s="558">
        <f>'D-6-1'!E35+'D-6-2'!E35</f>
        <v>0</v>
      </c>
      <c r="F35" s="558">
        <f>'D-6-1'!F35+'D-6-2'!F35</f>
        <v>0</v>
      </c>
      <c r="G35" s="558">
        <f>'D-6-1'!G35+'D-6-2'!G35</f>
        <v>0</v>
      </c>
      <c r="H35" s="558">
        <f>'D-6-1'!H35+'D-6-2'!H35</f>
        <v>0</v>
      </c>
      <c r="I35" s="558">
        <f>'D-6-1'!I35+'D-6-2'!I35</f>
        <v>0</v>
      </c>
      <c r="J35" s="558">
        <f>'D-6-1'!J35+'D-6-2'!J35</f>
        <v>0</v>
      </c>
      <c r="K35" s="558">
        <f>'D-6-1'!K35+'D-6-2'!K35</f>
        <v>0</v>
      </c>
      <c r="L35" s="558">
        <f>'D-6-1'!L35+'D-6-2'!L35</f>
        <v>0</v>
      </c>
      <c r="M35" s="558">
        <f>'D-6-1'!M35+'D-6-2'!M35</f>
        <v>0</v>
      </c>
      <c r="N35" s="558">
        <f>'D-6-1'!N35+'D-6-2'!N35</f>
        <v>0</v>
      </c>
      <c r="O35" s="558">
        <f>'D-6-1'!O35+'D-6-2'!O35</f>
        <v>0</v>
      </c>
      <c r="P35" s="558">
        <f>'D-6-1'!P35+'D-6-2'!P35</f>
        <v>0</v>
      </c>
      <c r="Q35" s="558">
        <f>'D-6-1'!Q35+'D-6-2'!Q35</f>
        <v>0</v>
      </c>
      <c r="R35" s="558">
        <f>'D-6-1'!R35+'D-6-2'!R35</f>
        <v>0</v>
      </c>
      <c r="S35" s="558">
        <f>'D-6-1'!S35+'D-6-2'!S35</f>
        <v>0</v>
      </c>
      <c r="T35" s="558">
        <f>'D-6-1'!T35+'D-6-2'!T35</f>
        <v>0</v>
      </c>
      <c r="U35" s="558">
        <f>'D-6-1'!U35+'D-6-2'!U35</f>
        <v>0</v>
      </c>
      <c r="V35" s="558">
        <f>'D-6-1'!V35+'D-6-2'!V35</f>
        <v>0</v>
      </c>
      <c r="W35" s="552" t="s">
        <v>536</v>
      </c>
      <c r="X35" s="745" t="s">
        <v>713</v>
      </c>
      <c r="Y35" s="747"/>
      <c r="Z35" s="329"/>
    </row>
    <row r="36" spans="1:26" ht="13.5" thickBot="1" x14ac:dyDescent="0.25">
      <c r="A36" s="763"/>
      <c r="B36" s="764"/>
      <c r="C36" s="331" t="s">
        <v>410</v>
      </c>
      <c r="D36" s="345">
        <f t="shared" si="0"/>
        <v>4</v>
      </c>
      <c r="E36" s="559">
        <f>'D-6-1'!E36+'D-6-2'!E36</f>
        <v>0</v>
      </c>
      <c r="F36" s="559">
        <f>'D-6-1'!F36+'D-6-2'!F36</f>
        <v>0</v>
      </c>
      <c r="G36" s="559">
        <f>'D-6-1'!G36+'D-6-2'!G36</f>
        <v>0</v>
      </c>
      <c r="H36" s="559">
        <f>'D-6-1'!H36+'D-6-2'!H36</f>
        <v>0</v>
      </c>
      <c r="I36" s="559">
        <f>'D-6-1'!I36+'D-6-2'!I36</f>
        <v>0</v>
      </c>
      <c r="J36" s="559">
        <f>'D-6-1'!J36+'D-6-2'!J36</f>
        <v>0</v>
      </c>
      <c r="K36" s="559">
        <f>'D-6-1'!K36+'D-6-2'!K36</f>
        <v>0</v>
      </c>
      <c r="L36" s="559">
        <f>'D-6-1'!L36+'D-6-2'!L36</f>
        <v>0</v>
      </c>
      <c r="M36" s="559">
        <f>'D-6-1'!M36+'D-6-2'!M36</f>
        <v>0</v>
      </c>
      <c r="N36" s="559">
        <f>'D-6-1'!N36+'D-6-2'!N36</f>
        <v>1</v>
      </c>
      <c r="O36" s="559">
        <f>'D-6-1'!O36+'D-6-2'!O36</f>
        <v>0</v>
      </c>
      <c r="P36" s="559">
        <f>'D-6-1'!P36+'D-6-2'!P36</f>
        <v>1</v>
      </c>
      <c r="Q36" s="559">
        <f>'D-6-1'!Q36+'D-6-2'!Q36</f>
        <v>0</v>
      </c>
      <c r="R36" s="559">
        <f>'D-6-1'!R36+'D-6-2'!R36</f>
        <v>1</v>
      </c>
      <c r="S36" s="559">
        <f>'D-6-1'!S36+'D-6-2'!S36</f>
        <v>1</v>
      </c>
      <c r="T36" s="559">
        <f>'D-6-1'!T36+'D-6-2'!T36</f>
        <v>0</v>
      </c>
      <c r="U36" s="559">
        <f>'D-6-1'!U36+'D-6-2'!U36</f>
        <v>0</v>
      </c>
      <c r="V36" s="559">
        <f>'D-6-1'!V36+'D-6-2'!V36</f>
        <v>0</v>
      </c>
      <c r="W36" s="331" t="s">
        <v>538</v>
      </c>
      <c r="X36" s="749"/>
      <c r="Y36" s="748"/>
      <c r="Z36" s="329"/>
    </row>
    <row r="37" spans="1:26" ht="17.25" customHeight="1" thickBot="1" x14ac:dyDescent="0.25">
      <c r="A37" s="757" t="s">
        <v>439</v>
      </c>
      <c r="B37" s="758" t="s">
        <v>440</v>
      </c>
      <c r="C37" s="330" t="s">
        <v>409</v>
      </c>
      <c r="D37" s="346">
        <f t="shared" si="0"/>
        <v>0</v>
      </c>
      <c r="E37" s="560">
        <f>'D-6-1'!E37+'D-6-2'!E37</f>
        <v>0</v>
      </c>
      <c r="F37" s="560">
        <f>'D-6-1'!F37+'D-6-2'!F37</f>
        <v>0</v>
      </c>
      <c r="G37" s="560">
        <f>'D-6-1'!G37+'D-6-2'!G37</f>
        <v>0</v>
      </c>
      <c r="H37" s="560">
        <f>'D-6-1'!H37+'D-6-2'!H37</f>
        <v>0</v>
      </c>
      <c r="I37" s="560">
        <f>'D-6-1'!I37+'D-6-2'!I37</f>
        <v>0</v>
      </c>
      <c r="J37" s="560">
        <f>'D-6-1'!J37+'D-6-2'!J37</f>
        <v>0</v>
      </c>
      <c r="K37" s="560">
        <f>'D-6-1'!K37+'D-6-2'!K37</f>
        <v>0</v>
      </c>
      <c r="L37" s="560">
        <f>'D-6-1'!L37+'D-6-2'!L37</f>
        <v>0</v>
      </c>
      <c r="M37" s="560">
        <f>'D-6-1'!M37+'D-6-2'!M37</f>
        <v>0</v>
      </c>
      <c r="N37" s="560">
        <f>'D-6-1'!N37+'D-6-2'!N37</f>
        <v>0</v>
      </c>
      <c r="O37" s="560">
        <f>'D-6-1'!O37+'D-6-2'!O37</f>
        <v>0</v>
      </c>
      <c r="P37" s="560">
        <f>'D-6-1'!P37+'D-6-2'!P37</f>
        <v>0</v>
      </c>
      <c r="Q37" s="560">
        <f>'D-6-1'!Q37+'D-6-2'!Q37</f>
        <v>0</v>
      </c>
      <c r="R37" s="560">
        <f>'D-6-1'!R37+'D-6-2'!R37</f>
        <v>0</v>
      </c>
      <c r="S37" s="560">
        <f>'D-6-1'!S37+'D-6-2'!S37</f>
        <v>0</v>
      </c>
      <c r="T37" s="560">
        <f>'D-6-1'!T37+'D-6-2'!T37</f>
        <v>0</v>
      </c>
      <c r="U37" s="560">
        <f>'D-6-1'!U37+'D-6-2'!U37</f>
        <v>0</v>
      </c>
      <c r="V37" s="560">
        <f>'D-6-1'!V37+'D-6-2'!V37</f>
        <v>0</v>
      </c>
      <c r="W37" s="330" t="s">
        <v>536</v>
      </c>
      <c r="X37" s="753" t="s">
        <v>714</v>
      </c>
      <c r="Y37" s="754"/>
      <c r="Z37" s="329"/>
    </row>
    <row r="38" spans="1:26" ht="13.5" thickBot="1" x14ac:dyDescent="0.25">
      <c r="A38" s="757"/>
      <c r="B38" s="758"/>
      <c r="C38" s="330" t="s">
        <v>410</v>
      </c>
      <c r="D38" s="346">
        <f t="shared" si="0"/>
        <v>10</v>
      </c>
      <c r="E38" s="560">
        <f>'D-6-1'!E38+'D-6-2'!E38</f>
        <v>0</v>
      </c>
      <c r="F38" s="560">
        <f>'D-6-1'!F38+'D-6-2'!F38</f>
        <v>0</v>
      </c>
      <c r="G38" s="560">
        <f>'D-6-1'!G38+'D-6-2'!G38</f>
        <v>0</v>
      </c>
      <c r="H38" s="560">
        <f>'D-6-1'!H38+'D-6-2'!H38</f>
        <v>0</v>
      </c>
      <c r="I38" s="560">
        <f>'D-6-1'!I38+'D-6-2'!I38</f>
        <v>0</v>
      </c>
      <c r="J38" s="560">
        <f>'D-6-1'!J38+'D-6-2'!J38</f>
        <v>0</v>
      </c>
      <c r="K38" s="560">
        <f>'D-6-1'!K38+'D-6-2'!K38</f>
        <v>0</v>
      </c>
      <c r="L38" s="560">
        <f>'D-6-1'!L38+'D-6-2'!L38</f>
        <v>0</v>
      </c>
      <c r="M38" s="560">
        <f>'D-6-1'!M38+'D-6-2'!M38</f>
        <v>0</v>
      </c>
      <c r="N38" s="560">
        <f>'D-6-1'!N38+'D-6-2'!N38</f>
        <v>1</v>
      </c>
      <c r="O38" s="560">
        <f>'D-6-1'!O38+'D-6-2'!O38</f>
        <v>2</v>
      </c>
      <c r="P38" s="560">
        <f>'D-6-1'!P38+'D-6-2'!P38</f>
        <v>4</v>
      </c>
      <c r="Q38" s="560">
        <f>'D-6-1'!Q38+'D-6-2'!Q38</f>
        <v>2</v>
      </c>
      <c r="R38" s="560">
        <f>'D-6-1'!R38+'D-6-2'!R38</f>
        <v>0</v>
      </c>
      <c r="S38" s="560">
        <f>'D-6-1'!S38+'D-6-2'!S38</f>
        <v>0</v>
      </c>
      <c r="T38" s="560">
        <f>'D-6-1'!T38+'D-6-2'!T38</f>
        <v>0</v>
      </c>
      <c r="U38" s="560">
        <f>'D-6-1'!U38+'D-6-2'!U38</f>
        <v>1</v>
      </c>
      <c r="V38" s="560">
        <f>'D-6-1'!V38+'D-6-2'!V38</f>
        <v>0</v>
      </c>
      <c r="W38" s="330" t="s">
        <v>538</v>
      </c>
      <c r="X38" s="753"/>
      <c r="Y38" s="754"/>
      <c r="Z38" s="329"/>
    </row>
    <row r="39" spans="1:26" ht="13.5" thickBot="1" x14ac:dyDescent="0.25">
      <c r="A39" s="759" t="s">
        <v>441</v>
      </c>
      <c r="B39" s="761" t="s">
        <v>442</v>
      </c>
      <c r="C39" s="552" t="s">
        <v>409</v>
      </c>
      <c r="D39" s="553">
        <f t="shared" si="0"/>
        <v>8</v>
      </c>
      <c r="E39" s="558">
        <f>'D-6-1'!E39+'D-6-2'!E39</f>
        <v>0</v>
      </c>
      <c r="F39" s="558">
        <f>'D-6-1'!F39+'D-6-2'!F39</f>
        <v>0</v>
      </c>
      <c r="G39" s="558">
        <f>'D-6-1'!G39+'D-6-2'!G39</f>
        <v>0</v>
      </c>
      <c r="H39" s="558">
        <f>'D-6-1'!H39+'D-6-2'!H39</f>
        <v>0</v>
      </c>
      <c r="I39" s="558">
        <f>'D-6-1'!I39+'D-6-2'!I39</f>
        <v>0</v>
      </c>
      <c r="J39" s="558">
        <f>'D-6-1'!J39+'D-6-2'!J39</f>
        <v>0</v>
      </c>
      <c r="K39" s="558">
        <f>'D-6-1'!K39+'D-6-2'!K39</f>
        <v>0</v>
      </c>
      <c r="L39" s="558">
        <f>'D-6-1'!L39+'D-6-2'!L39</f>
        <v>0</v>
      </c>
      <c r="M39" s="558">
        <f>'D-6-1'!M39+'D-6-2'!M39</f>
        <v>0</v>
      </c>
      <c r="N39" s="558">
        <f>'D-6-1'!N39+'D-6-2'!N39</f>
        <v>0</v>
      </c>
      <c r="O39" s="558">
        <f>'D-6-1'!O39+'D-6-2'!O39</f>
        <v>0</v>
      </c>
      <c r="P39" s="558">
        <f>'D-6-1'!P39+'D-6-2'!P39</f>
        <v>0</v>
      </c>
      <c r="Q39" s="558">
        <f>'D-6-1'!Q39+'D-6-2'!Q39</f>
        <v>0</v>
      </c>
      <c r="R39" s="558">
        <f>'D-6-1'!R39+'D-6-2'!R39</f>
        <v>1</v>
      </c>
      <c r="S39" s="558">
        <f>'D-6-1'!S39+'D-6-2'!S39</f>
        <v>4</v>
      </c>
      <c r="T39" s="558">
        <f>'D-6-1'!T39+'D-6-2'!T39</f>
        <v>3</v>
      </c>
      <c r="U39" s="558">
        <f>'D-6-1'!U39+'D-6-2'!U39</f>
        <v>0</v>
      </c>
      <c r="V39" s="558">
        <f>'D-6-1'!V39+'D-6-2'!V39</f>
        <v>0</v>
      </c>
      <c r="W39" s="552" t="s">
        <v>536</v>
      </c>
      <c r="X39" s="745" t="s">
        <v>715</v>
      </c>
      <c r="Y39" s="747"/>
      <c r="Z39" s="329"/>
    </row>
    <row r="40" spans="1:26" ht="13.5" thickBot="1" x14ac:dyDescent="0.25">
      <c r="A40" s="763"/>
      <c r="B40" s="764"/>
      <c r="C40" s="331" t="s">
        <v>410</v>
      </c>
      <c r="D40" s="345">
        <f t="shared" si="0"/>
        <v>0</v>
      </c>
      <c r="E40" s="559">
        <f>'D-6-1'!E40+'D-6-2'!E40</f>
        <v>0</v>
      </c>
      <c r="F40" s="559">
        <f>'D-6-1'!F40+'D-6-2'!F40</f>
        <v>0</v>
      </c>
      <c r="G40" s="559">
        <f>'D-6-1'!G40+'D-6-2'!G40</f>
        <v>0</v>
      </c>
      <c r="H40" s="559">
        <f>'D-6-1'!H40+'D-6-2'!H40</f>
        <v>0</v>
      </c>
      <c r="I40" s="559">
        <f>'D-6-1'!I40+'D-6-2'!I40</f>
        <v>0</v>
      </c>
      <c r="J40" s="559">
        <f>'D-6-1'!J40+'D-6-2'!J40</f>
        <v>0</v>
      </c>
      <c r="K40" s="559">
        <f>'D-6-1'!K40+'D-6-2'!K40</f>
        <v>0</v>
      </c>
      <c r="L40" s="559">
        <f>'D-6-1'!L40+'D-6-2'!L40</f>
        <v>0</v>
      </c>
      <c r="M40" s="559">
        <f>'D-6-1'!M40+'D-6-2'!M40</f>
        <v>0</v>
      </c>
      <c r="N40" s="559">
        <f>'D-6-1'!N40+'D-6-2'!N40</f>
        <v>0</v>
      </c>
      <c r="O40" s="559">
        <f>'D-6-1'!O40+'D-6-2'!O40</f>
        <v>0</v>
      </c>
      <c r="P40" s="559">
        <f>'D-6-1'!P40+'D-6-2'!P40</f>
        <v>0</v>
      </c>
      <c r="Q40" s="559">
        <f>'D-6-1'!Q40+'D-6-2'!Q40</f>
        <v>0</v>
      </c>
      <c r="R40" s="559">
        <f>'D-6-1'!R40+'D-6-2'!R40</f>
        <v>0</v>
      </c>
      <c r="S40" s="559">
        <f>'D-6-1'!S40+'D-6-2'!S40</f>
        <v>0</v>
      </c>
      <c r="T40" s="559">
        <f>'D-6-1'!T40+'D-6-2'!T40</f>
        <v>0</v>
      </c>
      <c r="U40" s="559">
        <f>'D-6-1'!U40+'D-6-2'!U40</f>
        <v>0</v>
      </c>
      <c r="V40" s="559">
        <f>'D-6-1'!V40+'D-6-2'!V40</f>
        <v>0</v>
      </c>
      <c r="W40" s="331" t="s">
        <v>538</v>
      </c>
      <c r="X40" s="749"/>
      <c r="Y40" s="748"/>
      <c r="Z40" s="329"/>
    </row>
    <row r="41" spans="1:26" ht="17.25" customHeight="1" thickBot="1" x14ac:dyDescent="0.25">
      <c r="A41" s="757" t="s">
        <v>443</v>
      </c>
      <c r="B41" s="758" t="s">
        <v>444</v>
      </c>
      <c r="C41" s="330" t="s">
        <v>409</v>
      </c>
      <c r="D41" s="346">
        <f t="shared" si="0"/>
        <v>2</v>
      </c>
      <c r="E41" s="560">
        <f>'D-6-1'!E41+'D-6-2'!E41</f>
        <v>0</v>
      </c>
      <c r="F41" s="560">
        <f>'D-6-1'!F41+'D-6-2'!F41</f>
        <v>0</v>
      </c>
      <c r="G41" s="560">
        <f>'D-6-1'!G41+'D-6-2'!G41</f>
        <v>0</v>
      </c>
      <c r="H41" s="560">
        <f>'D-6-1'!H41+'D-6-2'!H41</f>
        <v>0</v>
      </c>
      <c r="I41" s="560">
        <f>'D-6-1'!I41+'D-6-2'!I41</f>
        <v>0</v>
      </c>
      <c r="J41" s="560">
        <f>'D-6-1'!J41+'D-6-2'!J41</f>
        <v>0</v>
      </c>
      <c r="K41" s="560">
        <f>'D-6-1'!K41+'D-6-2'!K41</f>
        <v>0</v>
      </c>
      <c r="L41" s="560">
        <f>'D-6-1'!L41+'D-6-2'!L41</f>
        <v>0</v>
      </c>
      <c r="M41" s="560">
        <f>'D-6-1'!M41+'D-6-2'!M41</f>
        <v>0</v>
      </c>
      <c r="N41" s="560">
        <f>'D-6-1'!N41+'D-6-2'!N41</f>
        <v>0</v>
      </c>
      <c r="O41" s="560">
        <f>'D-6-1'!O41+'D-6-2'!O41</f>
        <v>0</v>
      </c>
      <c r="P41" s="560">
        <f>'D-6-1'!P41+'D-6-2'!P41</f>
        <v>0</v>
      </c>
      <c r="Q41" s="560">
        <f>'D-6-1'!Q41+'D-6-2'!Q41</f>
        <v>0</v>
      </c>
      <c r="R41" s="560">
        <f>'D-6-1'!R41+'D-6-2'!R41</f>
        <v>0</v>
      </c>
      <c r="S41" s="560">
        <f>'D-6-1'!S41+'D-6-2'!S41</f>
        <v>0</v>
      </c>
      <c r="T41" s="560">
        <f>'D-6-1'!T41+'D-6-2'!T41</f>
        <v>1</v>
      </c>
      <c r="U41" s="560">
        <f>'D-6-1'!U41+'D-6-2'!U41</f>
        <v>0</v>
      </c>
      <c r="V41" s="560">
        <f>'D-6-1'!V41+'D-6-2'!V41</f>
        <v>1</v>
      </c>
      <c r="W41" s="330" t="s">
        <v>536</v>
      </c>
      <c r="X41" s="753" t="s">
        <v>716</v>
      </c>
      <c r="Y41" s="754"/>
      <c r="Z41" s="329"/>
    </row>
    <row r="42" spans="1:26" ht="13.5" thickBot="1" x14ac:dyDescent="0.25">
      <c r="A42" s="757"/>
      <c r="B42" s="758"/>
      <c r="C42" s="330" t="s">
        <v>410</v>
      </c>
      <c r="D42" s="346">
        <f t="shared" si="0"/>
        <v>0</v>
      </c>
      <c r="E42" s="560">
        <f>'D-6-1'!E42+'D-6-2'!E42</f>
        <v>0</v>
      </c>
      <c r="F42" s="560">
        <f>'D-6-1'!F42+'D-6-2'!F42</f>
        <v>0</v>
      </c>
      <c r="G42" s="560">
        <f>'D-6-1'!G42+'D-6-2'!G42</f>
        <v>0</v>
      </c>
      <c r="H42" s="560">
        <f>'D-6-1'!H42+'D-6-2'!H42</f>
        <v>0</v>
      </c>
      <c r="I42" s="560">
        <f>'D-6-1'!I42+'D-6-2'!I42</f>
        <v>0</v>
      </c>
      <c r="J42" s="560">
        <f>'D-6-1'!J42+'D-6-2'!J42</f>
        <v>0</v>
      </c>
      <c r="K42" s="560">
        <f>'D-6-1'!K42+'D-6-2'!K42</f>
        <v>0</v>
      </c>
      <c r="L42" s="560">
        <f>'D-6-1'!L42+'D-6-2'!L42</f>
        <v>0</v>
      </c>
      <c r="M42" s="560">
        <f>'D-6-1'!M42+'D-6-2'!M42</f>
        <v>0</v>
      </c>
      <c r="N42" s="560">
        <f>'D-6-1'!N42+'D-6-2'!N42</f>
        <v>0</v>
      </c>
      <c r="O42" s="560">
        <f>'D-6-1'!O42+'D-6-2'!O42</f>
        <v>0</v>
      </c>
      <c r="P42" s="560">
        <f>'D-6-1'!P42+'D-6-2'!P42</f>
        <v>0</v>
      </c>
      <c r="Q42" s="560">
        <f>'D-6-1'!Q42+'D-6-2'!Q42</f>
        <v>0</v>
      </c>
      <c r="R42" s="560">
        <f>'D-6-1'!R42+'D-6-2'!R42</f>
        <v>0</v>
      </c>
      <c r="S42" s="560">
        <f>'D-6-1'!S42+'D-6-2'!S42</f>
        <v>0</v>
      </c>
      <c r="T42" s="560">
        <f>'D-6-1'!T42+'D-6-2'!T42</f>
        <v>0</v>
      </c>
      <c r="U42" s="560">
        <f>'D-6-1'!U42+'D-6-2'!U42</f>
        <v>0</v>
      </c>
      <c r="V42" s="560">
        <f>'D-6-1'!V42+'D-6-2'!V42</f>
        <v>0</v>
      </c>
      <c r="W42" s="330" t="s">
        <v>538</v>
      </c>
      <c r="X42" s="753"/>
      <c r="Y42" s="754"/>
      <c r="Z42" s="329"/>
    </row>
    <row r="43" spans="1:26" ht="19.5" customHeight="1" thickBot="1" x14ac:dyDescent="0.25">
      <c r="A43" s="759" t="s">
        <v>445</v>
      </c>
      <c r="B43" s="761" t="s">
        <v>446</v>
      </c>
      <c r="C43" s="552" t="s">
        <v>409</v>
      </c>
      <c r="D43" s="553">
        <f t="shared" si="0"/>
        <v>2</v>
      </c>
      <c r="E43" s="558">
        <f>'D-6-1'!E43+'D-6-2'!E43</f>
        <v>0</v>
      </c>
      <c r="F43" s="558">
        <f>'D-6-1'!F43+'D-6-2'!F43</f>
        <v>0</v>
      </c>
      <c r="G43" s="558">
        <f>'D-6-1'!G43+'D-6-2'!G43</f>
        <v>0</v>
      </c>
      <c r="H43" s="558">
        <f>'D-6-1'!H43+'D-6-2'!H43</f>
        <v>0</v>
      </c>
      <c r="I43" s="558">
        <f>'D-6-1'!I43+'D-6-2'!I43</f>
        <v>0</v>
      </c>
      <c r="J43" s="558">
        <f>'D-6-1'!J43+'D-6-2'!J43</f>
        <v>0</v>
      </c>
      <c r="K43" s="558">
        <f>'D-6-1'!K43+'D-6-2'!K43</f>
        <v>0</v>
      </c>
      <c r="L43" s="558">
        <f>'D-6-1'!L43+'D-6-2'!L43</f>
        <v>0</v>
      </c>
      <c r="M43" s="558">
        <f>'D-6-1'!M43+'D-6-2'!M43</f>
        <v>0</v>
      </c>
      <c r="N43" s="558">
        <f>'D-6-1'!N43+'D-6-2'!N43</f>
        <v>0</v>
      </c>
      <c r="O43" s="558">
        <f>'D-6-1'!O43+'D-6-2'!O43</f>
        <v>0</v>
      </c>
      <c r="P43" s="558">
        <f>'D-6-1'!P43+'D-6-2'!P43</f>
        <v>0</v>
      </c>
      <c r="Q43" s="558">
        <f>'D-6-1'!Q43+'D-6-2'!Q43</f>
        <v>1</v>
      </c>
      <c r="R43" s="558">
        <f>'D-6-1'!R43+'D-6-2'!R43</f>
        <v>0</v>
      </c>
      <c r="S43" s="558">
        <f>'D-6-1'!S43+'D-6-2'!S43</f>
        <v>0</v>
      </c>
      <c r="T43" s="558">
        <f>'D-6-1'!T43+'D-6-2'!T43</f>
        <v>1</v>
      </c>
      <c r="U43" s="558">
        <f>'D-6-1'!U43+'D-6-2'!U43</f>
        <v>0</v>
      </c>
      <c r="V43" s="558">
        <f>'D-6-1'!V43+'D-6-2'!V43</f>
        <v>0</v>
      </c>
      <c r="W43" s="552" t="s">
        <v>536</v>
      </c>
      <c r="X43" s="745" t="s">
        <v>717</v>
      </c>
      <c r="Y43" s="747"/>
      <c r="Z43" s="329"/>
    </row>
    <row r="44" spans="1:26" ht="19.5" customHeight="1" thickBot="1" x14ac:dyDescent="0.25">
      <c r="A44" s="763"/>
      <c r="B44" s="764"/>
      <c r="C44" s="331" t="s">
        <v>410</v>
      </c>
      <c r="D44" s="345">
        <f t="shared" si="0"/>
        <v>0</v>
      </c>
      <c r="E44" s="559">
        <f>'D-6-1'!E44+'D-6-2'!E44</f>
        <v>0</v>
      </c>
      <c r="F44" s="559">
        <f>'D-6-1'!F44+'D-6-2'!F44</f>
        <v>0</v>
      </c>
      <c r="G44" s="559">
        <f>'D-6-1'!G44+'D-6-2'!G44</f>
        <v>0</v>
      </c>
      <c r="H44" s="559">
        <f>'D-6-1'!H44+'D-6-2'!H44</f>
        <v>0</v>
      </c>
      <c r="I44" s="559">
        <f>'D-6-1'!I44+'D-6-2'!I44</f>
        <v>0</v>
      </c>
      <c r="J44" s="559">
        <f>'D-6-1'!J44+'D-6-2'!J44</f>
        <v>0</v>
      </c>
      <c r="K44" s="559">
        <f>'D-6-1'!K44+'D-6-2'!K44</f>
        <v>0</v>
      </c>
      <c r="L44" s="559">
        <f>'D-6-1'!L44+'D-6-2'!L44</f>
        <v>0</v>
      </c>
      <c r="M44" s="559">
        <f>'D-6-1'!M44+'D-6-2'!M44</f>
        <v>0</v>
      </c>
      <c r="N44" s="559">
        <f>'D-6-1'!N44+'D-6-2'!N44</f>
        <v>0</v>
      </c>
      <c r="O44" s="559">
        <f>'D-6-1'!O44+'D-6-2'!O44</f>
        <v>0</v>
      </c>
      <c r="P44" s="559">
        <f>'D-6-1'!P44+'D-6-2'!P44</f>
        <v>0</v>
      </c>
      <c r="Q44" s="559">
        <f>'D-6-1'!Q44+'D-6-2'!Q44</f>
        <v>0</v>
      </c>
      <c r="R44" s="559">
        <f>'D-6-1'!R44+'D-6-2'!R44</f>
        <v>0</v>
      </c>
      <c r="S44" s="559">
        <f>'D-6-1'!S44+'D-6-2'!S44</f>
        <v>0</v>
      </c>
      <c r="T44" s="559">
        <f>'D-6-1'!T44+'D-6-2'!T44</f>
        <v>0</v>
      </c>
      <c r="U44" s="559">
        <f>'D-6-1'!U44+'D-6-2'!U44</f>
        <v>0</v>
      </c>
      <c r="V44" s="559">
        <f>'D-6-1'!V44+'D-6-2'!V44</f>
        <v>0</v>
      </c>
      <c r="W44" s="331" t="s">
        <v>538</v>
      </c>
      <c r="X44" s="749"/>
      <c r="Y44" s="748"/>
      <c r="Z44" s="329"/>
    </row>
    <row r="45" spans="1:26" ht="17.25" customHeight="1" thickBot="1" x14ac:dyDescent="0.25">
      <c r="A45" s="757" t="s">
        <v>447</v>
      </c>
      <c r="B45" s="758" t="s">
        <v>448</v>
      </c>
      <c r="C45" s="330" t="s">
        <v>409</v>
      </c>
      <c r="D45" s="346">
        <f t="shared" si="0"/>
        <v>3</v>
      </c>
      <c r="E45" s="560">
        <f>'D-6-1'!E45+'D-6-2'!E45</f>
        <v>0</v>
      </c>
      <c r="F45" s="560">
        <f>'D-6-1'!F45+'D-6-2'!F45</f>
        <v>0</v>
      </c>
      <c r="G45" s="560">
        <f>'D-6-1'!G45+'D-6-2'!G45</f>
        <v>0</v>
      </c>
      <c r="H45" s="560">
        <f>'D-6-1'!H45+'D-6-2'!H45</f>
        <v>0</v>
      </c>
      <c r="I45" s="560">
        <f>'D-6-1'!I45+'D-6-2'!I45</f>
        <v>0</v>
      </c>
      <c r="J45" s="560">
        <f>'D-6-1'!J45+'D-6-2'!J45</f>
        <v>0</v>
      </c>
      <c r="K45" s="560">
        <f>'D-6-1'!K45+'D-6-2'!K45</f>
        <v>0</v>
      </c>
      <c r="L45" s="560">
        <f>'D-6-1'!L45+'D-6-2'!L45</f>
        <v>0</v>
      </c>
      <c r="M45" s="560">
        <f>'D-6-1'!M45+'D-6-2'!M45</f>
        <v>0</v>
      </c>
      <c r="N45" s="560">
        <f>'D-6-1'!N45+'D-6-2'!N45</f>
        <v>0</v>
      </c>
      <c r="O45" s="560">
        <f>'D-6-1'!O45+'D-6-2'!O45</f>
        <v>0</v>
      </c>
      <c r="P45" s="560">
        <f>'D-6-1'!P45+'D-6-2'!P45</f>
        <v>0</v>
      </c>
      <c r="Q45" s="560">
        <f>'D-6-1'!Q45+'D-6-2'!Q45</f>
        <v>1</v>
      </c>
      <c r="R45" s="560">
        <f>'D-6-1'!R45+'D-6-2'!R45</f>
        <v>1</v>
      </c>
      <c r="S45" s="560">
        <f>'D-6-1'!S45+'D-6-2'!S45</f>
        <v>0</v>
      </c>
      <c r="T45" s="560">
        <f>'D-6-1'!T45+'D-6-2'!T45</f>
        <v>0</v>
      </c>
      <c r="U45" s="560">
        <f>'D-6-1'!U45+'D-6-2'!U45</f>
        <v>1</v>
      </c>
      <c r="V45" s="560">
        <f>'D-6-1'!V45+'D-6-2'!V45</f>
        <v>0</v>
      </c>
      <c r="W45" s="330" t="s">
        <v>536</v>
      </c>
      <c r="X45" s="753" t="s">
        <v>718</v>
      </c>
      <c r="Y45" s="754"/>
      <c r="Z45" s="329"/>
    </row>
    <row r="46" spans="1:26" ht="13.5" thickBot="1" x14ac:dyDescent="0.25">
      <c r="A46" s="757"/>
      <c r="B46" s="758"/>
      <c r="C46" s="330" t="s">
        <v>410</v>
      </c>
      <c r="D46" s="346">
        <f t="shared" si="0"/>
        <v>4</v>
      </c>
      <c r="E46" s="560">
        <f>'D-6-1'!E46+'D-6-2'!E46</f>
        <v>0</v>
      </c>
      <c r="F46" s="560">
        <f>'D-6-1'!F46+'D-6-2'!F46</f>
        <v>0</v>
      </c>
      <c r="G46" s="560">
        <f>'D-6-1'!G46+'D-6-2'!G46</f>
        <v>0</v>
      </c>
      <c r="H46" s="560">
        <f>'D-6-1'!H46+'D-6-2'!H46</f>
        <v>0</v>
      </c>
      <c r="I46" s="560">
        <f>'D-6-1'!I46+'D-6-2'!I46</f>
        <v>0</v>
      </c>
      <c r="J46" s="560">
        <f>'D-6-1'!J46+'D-6-2'!J46</f>
        <v>0</v>
      </c>
      <c r="K46" s="560">
        <f>'D-6-1'!K46+'D-6-2'!K46</f>
        <v>0</v>
      </c>
      <c r="L46" s="560">
        <f>'D-6-1'!L46+'D-6-2'!L46</f>
        <v>0</v>
      </c>
      <c r="M46" s="560">
        <f>'D-6-1'!M46+'D-6-2'!M46</f>
        <v>0</v>
      </c>
      <c r="N46" s="560">
        <f>'D-6-1'!N46+'D-6-2'!N46</f>
        <v>1</v>
      </c>
      <c r="O46" s="560">
        <f>'D-6-1'!O46+'D-6-2'!O46</f>
        <v>1</v>
      </c>
      <c r="P46" s="560">
        <f>'D-6-1'!P46+'D-6-2'!P46</f>
        <v>0</v>
      </c>
      <c r="Q46" s="560">
        <f>'D-6-1'!Q46+'D-6-2'!Q46</f>
        <v>0</v>
      </c>
      <c r="R46" s="560">
        <f>'D-6-1'!R46+'D-6-2'!R46</f>
        <v>0</v>
      </c>
      <c r="S46" s="560">
        <f>'D-6-1'!S46+'D-6-2'!S46</f>
        <v>1</v>
      </c>
      <c r="T46" s="560">
        <f>'D-6-1'!T46+'D-6-2'!T46</f>
        <v>1</v>
      </c>
      <c r="U46" s="560">
        <f>'D-6-1'!U46+'D-6-2'!U46</f>
        <v>0</v>
      </c>
      <c r="V46" s="560">
        <f>'D-6-1'!V46+'D-6-2'!V46</f>
        <v>0</v>
      </c>
      <c r="W46" s="330" t="s">
        <v>538</v>
      </c>
      <c r="X46" s="753"/>
      <c r="Y46" s="754"/>
      <c r="Z46" s="329"/>
    </row>
    <row r="47" spans="1:26" ht="13.5" thickBot="1" x14ac:dyDescent="0.25">
      <c r="A47" s="759" t="s">
        <v>449</v>
      </c>
      <c r="B47" s="761" t="s">
        <v>450</v>
      </c>
      <c r="C47" s="552" t="s">
        <v>409</v>
      </c>
      <c r="D47" s="553">
        <f t="shared" si="0"/>
        <v>1</v>
      </c>
      <c r="E47" s="558">
        <f>'D-6-1'!E47+'D-6-2'!E47</f>
        <v>0</v>
      </c>
      <c r="F47" s="558">
        <f>'D-6-1'!F47+'D-6-2'!F47</f>
        <v>0</v>
      </c>
      <c r="G47" s="558">
        <f>'D-6-1'!G47+'D-6-2'!G47</f>
        <v>0</v>
      </c>
      <c r="H47" s="558">
        <f>'D-6-1'!H47+'D-6-2'!H47</f>
        <v>0</v>
      </c>
      <c r="I47" s="558">
        <f>'D-6-1'!I47+'D-6-2'!I47</f>
        <v>0</v>
      </c>
      <c r="J47" s="558">
        <f>'D-6-1'!J47+'D-6-2'!J47</f>
        <v>0</v>
      </c>
      <c r="K47" s="558">
        <f>'D-6-1'!K47+'D-6-2'!K47</f>
        <v>0</v>
      </c>
      <c r="L47" s="558">
        <f>'D-6-1'!L47+'D-6-2'!L47</f>
        <v>0</v>
      </c>
      <c r="M47" s="558">
        <f>'D-6-1'!M47+'D-6-2'!M47</f>
        <v>0</v>
      </c>
      <c r="N47" s="558">
        <f>'D-6-1'!N47+'D-6-2'!N47</f>
        <v>0</v>
      </c>
      <c r="O47" s="558">
        <f>'D-6-1'!O47+'D-6-2'!O47</f>
        <v>0</v>
      </c>
      <c r="P47" s="558">
        <f>'D-6-1'!P47+'D-6-2'!P47</f>
        <v>1</v>
      </c>
      <c r="Q47" s="558">
        <f>'D-6-1'!Q47+'D-6-2'!Q47</f>
        <v>0</v>
      </c>
      <c r="R47" s="558">
        <f>'D-6-1'!R47+'D-6-2'!R47</f>
        <v>0</v>
      </c>
      <c r="S47" s="558">
        <f>'D-6-1'!S47+'D-6-2'!S47</f>
        <v>0</v>
      </c>
      <c r="T47" s="558">
        <f>'D-6-1'!T47+'D-6-2'!T47</f>
        <v>0</v>
      </c>
      <c r="U47" s="558">
        <f>'D-6-1'!U47+'D-6-2'!U47</f>
        <v>0</v>
      </c>
      <c r="V47" s="558">
        <f>'D-6-1'!V47+'D-6-2'!V47</f>
        <v>0</v>
      </c>
      <c r="W47" s="552" t="s">
        <v>536</v>
      </c>
      <c r="X47" s="745" t="s">
        <v>757</v>
      </c>
      <c r="Y47" s="747"/>
      <c r="Z47" s="329"/>
    </row>
    <row r="48" spans="1:26" ht="13.5" thickBot="1" x14ac:dyDescent="0.25">
      <c r="A48" s="763"/>
      <c r="B48" s="764"/>
      <c r="C48" s="331" t="s">
        <v>410</v>
      </c>
      <c r="D48" s="345">
        <f t="shared" si="0"/>
        <v>0</v>
      </c>
      <c r="E48" s="559">
        <f>'D-6-1'!E48+'D-6-2'!E48</f>
        <v>0</v>
      </c>
      <c r="F48" s="559">
        <f>'D-6-1'!F48+'D-6-2'!F48</f>
        <v>0</v>
      </c>
      <c r="G48" s="559">
        <f>'D-6-1'!G48+'D-6-2'!G48</f>
        <v>0</v>
      </c>
      <c r="H48" s="559">
        <f>'D-6-1'!H48+'D-6-2'!H48</f>
        <v>0</v>
      </c>
      <c r="I48" s="559">
        <f>'D-6-1'!I48+'D-6-2'!I48</f>
        <v>0</v>
      </c>
      <c r="J48" s="559">
        <f>'D-6-1'!J48+'D-6-2'!J48</f>
        <v>0</v>
      </c>
      <c r="K48" s="559">
        <f>'D-6-1'!K48+'D-6-2'!K48</f>
        <v>0</v>
      </c>
      <c r="L48" s="559">
        <f>'D-6-1'!L48+'D-6-2'!L48</f>
        <v>0</v>
      </c>
      <c r="M48" s="559">
        <f>'D-6-1'!M48+'D-6-2'!M48</f>
        <v>0</v>
      </c>
      <c r="N48" s="559">
        <f>'D-6-1'!N48+'D-6-2'!N48</f>
        <v>0</v>
      </c>
      <c r="O48" s="559">
        <f>'D-6-1'!O48+'D-6-2'!O48</f>
        <v>0</v>
      </c>
      <c r="P48" s="559">
        <f>'D-6-1'!P48+'D-6-2'!P48</f>
        <v>0</v>
      </c>
      <c r="Q48" s="559">
        <f>'D-6-1'!Q48+'D-6-2'!Q48</f>
        <v>0</v>
      </c>
      <c r="R48" s="559">
        <f>'D-6-1'!R48+'D-6-2'!R48</f>
        <v>0</v>
      </c>
      <c r="S48" s="559">
        <f>'D-6-1'!S48+'D-6-2'!S48</f>
        <v>0</v>
      </c>
      <c r="T48" s="559">
        <f>'D-6-1'!T48+'D-6-2'!T48</f>
        <v>0</v>
      </c>
      <c r="U48" s="559">
        <f>'D-6-1'!U48+'D-6-2'!U48</f>
        <v>0</v>
      </c>
      <c r="V48" s="559">
        <f>'D-6-1'!V48+'D-6-2'!V48</f>
        <v>0</v>
      </c>
      <c r="W48" s="331" t="s">
        <v>538</v>
      </c>
      <c r="X48" s="749"/>
      <c r="Y48" s="748"/>
      <c r="Z48" s="329"/>
    </row>
    <row r="49" spans="1:26" ht="17.25" customHeight="1" thickBot="1" x14ac:dyDescent="0.25">
      <c r="A49" s="757" t="s">
        <v>451</v>
      </c>
      <c r="B49" s="758" t="s">
        <v>452</v>
      </c>
      <c r="C49" s="330" t="s">
        <v>409</v>
      </c>
      <c r="D49" s="346">
        <f t="shared" si="0"/>
        <v>12</v>
      </c>
      <c r="E49" s="560">
        <f>'D-6-1'!E49+'D-6-2'!E49</f>
        <v>0</v>
      </c>
      <c r="F49" s="560">
        <f>'D-6-1'!F49+'D-6-2'!F49</f>
        <v>0</v>
      </c>
      <c r="G49" s="560">
        <f>'D-6-1'!G49+'D-6-2'!G49</f>
        <v>0</v>
      </c>
      <c r="H49" s="560">
        <f>'D-6-1'!H49+'D-6-2'!H49</f>
        <v>1</v>
      </c>
      <c r="I49" s="560">
        <f>'D-6-1'!I49+'D-6-2'!I49</f>
        <v>1</v>
      </c>
      <c r="J49" s="560">
        <f>'D-6-1'!J49+'D-6-2'!J49</f>
        <v>2</v>
      </c>
      <c r="K49" s="560">
        <f>'D-6-1'!K49+'D-6-2'!K49</f>
        <v>0</v>
      </c>
      <c r="L49" s="560">
        <f>'D-6-1'!L49+'D-6-2'!L49</f>
        <v>1</v>
      </c>
      <c r="M49" s="560">
        <f>'D-6-1'!M49+'D-6-2'!M49</f>
        <v>0</v>
      </c>
      <c r="N49" s="560">
        <f>'D-6-1'!N49+'D-6-2'!N49</f>
        <v>1</v>
      </c>
      <c r="O49" s="560">
        <f>'D-6-1'!O49+'D-6-2'!O49</f>
        <v>1</v>
      </c>
      <c r="P49" s="560">
        <f>'D-6-1'!P49+'D-6-2'!P49</f>
        <v>0</v>
      </c>
      <c r="Q49" s="560">
        <f>'D-6-1'!Q49+'D-6-2'!Q49</f>
        <v>0</v>
      </c>
      <c r="R49" s="560">
        <f>'D-6-1'!R49+'D-6-2'!R49</f>
        <v>2</v>
      </c>
      <c r="S49" s="560">
        <f>'D-6-1'!S49+'D-6-2'!S49</f>
        <v>1</v>
      </c>
      <c r="T49" s="560">
        <f>'D-6-1'!T49+'D-6-2'!T49</f>
        <v>0</v>
      </c>
      <c r="U49" s="560">
        <f>'D-6-1'!U49+'D-6-2'!U49</f>
        <v>2</v>
      </c>
      <c r="V49" s="560">
        <f>'D-6-1'!V49+'D-6-2'!V49</f>
        <v>0</v>
      </c>
      <c r="W49" s="330" t="s">
        <v>536</v>
      </c>
      <c r="X49" s="753" t="s">
        <v>719</v>
      </c>
      <c r="Y49" s="754"/>
      <c r="Z49" s="329"/>
    </row>
    <row r="50" spans="1:26" ht="13.5" thickBot="1" x14ac:dyDescent="0.25">
      <c r="A50" s="765"/>
      <c r="B50" s="766"/>
      <c r="C50" s="333" t="s">
        <v>410</v>
      </c>
      <c r="D50" s="554">
        <f t="shared" si="0"/>
        <v>3</v>
      </c>
      <c r="E50" s="561">
        <f>'D-6-1'!E50+'D-6-2'!E50</f>
        <v>0</v>
      </c>
      <c r="F50" s="561">
        <f>'D-6-1'!F50+'D-6-2'!F50</f>
        <v>1</v>
      </c>
      <c r="G50" s="561">
        <f>'D-6-1'!G50+'D-6-2'!G50</f>
        <v>0</v>
      </c>
      <c r="H50" s="561">
        <f>'D-6-1'!H50+'D-6-2'!H50</f>
        <v>0</v>
      </c>
      <c r="I50" s="561">
        <f>'D-6-1'!I50+'D-6-2'!I50</f>
        <v>0</v>
      </c>
      <c r="J50" s="561">
        <f>'D-6-1'!J50+'D-6-2'!J50</f>
        <v>0</v>
      </c>
      <c r="K50" s="561">
        <f>'D-6-1'!K50+'D-6-2'!K50</f>
        <v>0</v>
      </c>
      <c r="L50" s="561">
        <f>'D-6-1'!L50+'D-6-2'!L50</f>
        <v>0</v>
      </c>
      <c r="M50" s="561">
        <f>'D-6-1'!M50+'D-6-2'!M50</f>
        <v>0</v>
      </c>
      <c r="N50" s="561">
        <f>'D-6-1'!N50+'D-6-2'!N50</f>
        <v>0</v>
      </c>
      <c r="O50" s="561">
        <f>'D-6-1'!O50+'D-6-2'!O50</f>
        <v>0</v>
      </c>
      <c r="P50" s="561">
        <f>'D-6-1'!P50+'D-6-2'!P50</f>
        <v>2</v>
      </c>
      <c r="Q50" s="561">
        <f>'D-6-1'!Q50+'D-6-2'!Q50</f>
        <v>0</v>
      </c>
      <c r="R50" s="561">
        <f>'D-6-1'!R50+'D-6-2'!R50</f>
        <v>0</v>
      </c>
      <c r="S50" s="561">
        <f>'D-6-1'!S50+'D-6-2'!S50</f>
        <v>0</v>
      </c>
      <c r="T50" s="561">
        <f>'D-6-1'!T50+'D-6-2'!T50</f>
        <v>0</v>
      </c>
      <c r="U50" s="561">
        <f>'D-6-1'!U50+'D-6-2'!U50</f>
        <v>0</v>
      </c>
      <c r="V50" s="561">
        <f>'D-6-1'!V50+'D-6-2'!V50</f>
        <v>0</v>
      </c>
      <c r="W50" s="333" t="s">
        <v>538</v>
      </c>
      <c r="X50" s="755"/>
      <c r="Y50" s="754"/>
      <c r="Z50" s="329"/>
    </row>
    <row r="51" spans="1:26" ht="32.25" customHeight="1" thickBot="1" x14ac:dyDescent="0.25">
      <c r="A51" s="767" t="s">
        <v>453</v>
      </c>
      <c r="B51" s="768" t="s">
        <v>454</v>
      </c>
      <c r="C51" s="334" t="s">
        <v>409</v>
      </c>
      <c r="D51" s="332">
        <f t="shared" si="0"/>
        <v>19</v>
      </c>
      <c r="E51" s="562">
        <f>'D-6-1'!E51+'D-6-2'!E51</f>
        <v>2</v>
      </c>
      <c r="F51" s="562">
        <f>'D-6-1'!F51+'D-6-2'!F51</f>
        <v>0</v>
      </c>
      <c r="G51" s="562">
        <f>'D-6-1'!G51+'D-6-2'!G51</f>
        <v>0</v>
      </c>
      <c r="H51" s="562">
        <f>'D-6-1'!H51+'D-6-2'!H51</f>
        <v>0</v>
      </c>
      <c r="I51" s="562">
        <f>'D-6-1'!I51+'D-6-2'!I51</f>
        <v>0</v>
      </c>
      <c r="J51" s="562">
        <f>'D-6-1'!J51+'D-6-2'!J51</f>
        <v>1</v>
      </c>
      <c r="K51" s="562">
        <f>'D-6-1'!K51+'D-6-2'!K51</f>
        <v>0</v>
      </c>
      <c r="L51" s="562">
        <f>'D-6-1'!L51+'D-6-2'!L51</f>
        <v>0</v>
      </c>
      <c r="M51" s="562">
        <f>'D-6-1'!M51+'D-6-2'!M51</f>
        <v>1</v>
      </c>
      <c r="N51" s="562">
        <f>'D-6-1'!N51+'D-6-2'!N51</f>
        <v>2</v>
      </c>
      <c r="O51" s="562">
        <f>'D-6-1'!O51+'D-6-2'!O51</f>
        <v>2</v>
      </c>
      <c r="P51" s="562">
        <f>'D-6-1'!P51+'D-6-2'!P51</f>
        <v>3</v>
      </c>
      <c r="Q51" s="562">
        <f>'D-6-1'!Q51+'D-6-2'!Q51</f>
        <v>2</v>
      </c>
      <c r="R51" s="562">
        <f>'D-6-1'!R51+'D-6-2'!R51</f>
        <v>1</v>
      </c>
      <c r="S51" s="562">
        <f>'D-6-1'!S51+'D-6-2'!S51</f>
        <v>2</v>
      </c>
      <c r="T51" s="562">
        <f>'D-6-1'!T51+'D-6-2'!T51</f>
        <v>0</v>
      </c>
      <c r="U51" s="562">
        <f>'D-6-1'!U51+'D-6-2'!U51</f>
        <v>3</v>
      </c>
      <c r="V51" s="562">
        <f>'D-6-1'!V51+'D-6-2'!V51</f>
        <v>0</v>
      </c>
      <c r="W51" s="334" t="s">
        <v>536</v>
      </c>
      <c r="X51" s="756" t="s">
        <v>720</v>
      </c>
      <c r="Y51" s="747"/>
      <c r="Z51" s="329"/>
    </row>
    <row r="52" spans="1:26" ht="32.25" customHeight="1" thickBot="1" x14ac:dyDescent="0.25">
      <c r="A52" s="763"/>
      <c r="B52" s="764"/>
      <c r="C52" s="331" t="s">
        <v>410</v>
      </c>
      <c r="D52" s="345">
        <f t="shared" si="0"/>
        <v>10</v>
      </c>
      <c r="E52" s="559">
        <f>'D-6-1'!E52+'D-6-2'!E52</f>
        <v>1</v>
      </c>
      <c r="F52" s="559">
        <f>'D-6-1'!F52+'D-6-2'!F52</f>
        <v>0</v>
      </c>
      <c r="G52" s="559">
        <f>'D-6-1'!G52+'D-6-2'!G52</f>
        <v>0</v>
      </c>
      <c r="H52" s="559">
        <f>'D-6-1'!H52+'D-6-2'!H52</f>
        <v>0</v>
      </c>
      <c r="I52" s="559">
        <f>'D-6-1'!I52+'D-6-2'!I52</f>
        <v>0</v>
      </c>
      <c r="J52" s="559">
        <f>'D-6-1'!J52+'D-6-2'!J52</f>
        <v>0</v>
      </c>
      <c r="K52" s="559">
        <f>'D-6-1'!K52+'D-6-2'!K52</f>
        <v>0</v>
      </c>
      <c r="L52" s="559">
        <f>'D-6-1'!L52+'D-6-2'!L52</f>
        <v>0</v>
      </c>
      <c r="M52" s="559">
        <f>'D-6-1'!M52+'D-6-2'!M52</f>
        <v>1</v>
      </c>
      <c r="N52" s="559">
        <f>'D-6-1'!N52+'D-6-2'!N52</f>
        <v>0</v>
      </c>
      <c r="O52" s="559">
        <f>'D-6-1'!O52+'D-6-2'!O52</f>
        <v>0</v>
      </c>
      <c r="P52" s="559">
        <f>'D-6-1'!P52+'D-6-2'!P52</f>
        <v>0</v>
      </c>
      <c r="Q52" s="559">
        <f>'D-6-1'!Q52+'D-6-2'!Q52</f>
        <v>1</v>
      </c>
      <c r="R52" s="559">
        <f>'D-6-1'!R52+'D-6-2'!R52</f>
        <v>1</v>
      </c>
      <c r="S52" s="559">
        <f>'D-6-1'!S52+'D-6-2'!S52</f>
        <v>0</v>
      </c>
      <c r="T52" s="559">
        <f>'D-6-1'!T52+'D-6-2'!T52</f>
        <v>2</v>
      </c>
      <c r="U52" s="559">
        <f>'D-6-1'!U52+'D-6-2'!U52</f>
        <v>3</v>
      </c>
      <c r="V52" s="559">
        <f>'D-6-1'!V52+'D-6-2'!V52</f>
        <v>1</v>
      </c>
      <c r="W52" s="331" t="s">
        <v>538</v>
      </c>
      <c r="X52" s="749"/>
      <c r="Y52" s="748"/>
      <c r="Z52" s="329"/>
    </row>
    <row r="53" spans="1:26" ht="17.25" customHeight="1" thickBot="1" x14ac:dyDescent="0.25">
      <c r="A53" s="757" t="s">
        <v>455</v>
      </c>
      <c r="B53" s="758" t="s">
        <v>456</v>
      </c>
      <c r="C53" s="330" t="s">
        <v>409</v>
      </c>
      <c r="D53" s="346">
        <f t="shared" si="0"/>
        <v>1</v>
      </c>
      <c r="E53" s="560">
        <f>'D-6-1'!E53+'D-6-2'!E53</f>
        <v>0</v>
      </c>
      <c r="F53" s="560">
        <f>'D-6-1'!F53+'D-6-2'!F53</f>
        <v>0</v>
      </c>
      <c r="G53" s="560">
        <f>'D-6-1'!G53+'D-6-2'!G53</f>
        <v>0</v>
      </c>
      <c r="H53" s="560">
        <f>'D-6-1'!H53+'D-6-2'!H53</f>
        <v>0</v>
      </c>
      <c r="I53" s="560">
        <f>'D-6-1'!I53+'D-6-2'!I53</f>
        <v>0</v>
      </c>
      <c r="J53" s="560">
        <f>'D-6-1'!J53+'D-6-2'!J53</f>
        <v>0</v>
      </c>
      <c r="K53" s="560">
        <f>'D-6-1'!K53+'D-6-2'!K53</f>
        <v>0</v>
      </c>
      <c r="L53" s="560">
        <f>'D-6-1'!L53+'D-6-2'!L53</f>
        <v>0</v>
      </c>
      <c r="M53" s="560">
        <f>'D-6-1'!M53+'D-6-2'!M53</f>
        <v>0</v>
      </c>
      <c r="N53" s="560">
        <f>'D-6-1'!N53+'D-6-2'!N53</f>
        <v>0</v>
      </c>
      <c r="O53" s="560">
        <f>'D-6-1'!O53+'D-6-2'!O53</f>
        <v>0</v>
      </c>
      <c r="P53" s="560">
        <f>'D-6-1'!P53+'D-6-2'!P53</f>
        <v>0</v>
      </c>
      <c r="Q53" s="560">
        <f>'D-6-1'!Q53+'D-6-2'!Q53</f>
        <v>0</v>
      </c>
      <c r="R53" s="560">
        <f>'D-6-1'!R53+'D-6-2'!R53</f>
        <v>0</v>
      </c>
      <c r="S53" s="560">
        <f>'D-6-1'!S53+'D-6-2'!S53</f>
        <v>0</v>
      </c>
      <c r="T53" s="560">
        <f>'D-6-1'!T53+'D-6-2'!T53</f>
        <v>0</v>
      </c>
      <c r="U53" s="560">
        <f>'D-6-1'!U53+'D-6-2'!U53</f>
        <v>0</v>
      </c>
      <c r="V53" s="560">
        <f>'D-6-1'!V53+'D-6-2'!V53</f>
        <v>1</v>
      </c>
      <c r="W53" s="330" t="s">
        <v>536</v>
      </c>
      <c r="X53" s="753" t="s">
        <v>721</v>
      </c>
      <c r="Y53" s="754"/>
      <c r="Z53" s="329"/>
    </row>
    <row r="54" spans="1:26" ht="13.5" thickBot="1" x14ac:dyDescent="0.25">
      <c r="A54" s="757"/>
      <c r="B54" s="758"/>
      <c r="C54" s="330" t="s">
        <v>410</v>
      </c>
      <c r="D54" s="346">
        <f t="shared" si="0"/>
        <v>0</v>
      </c>
      <c r="E54" s="560">
        <f>'D-6-1'!E54+'D-6-2'!E54</f>
        <v>0</v>
      </c>
      <c r="F54" s="560">
        <f>'D-6-1'!F54+'D-6-2'!F54</f>
        <v>0</v>
      </c>
      <c r="G54" s="560">
        <f>'D-6-1'!G54+'D-6-2'!G54</f>
        <v>0</v>
      </c>
      <c r="H54" s="560">
        <f>'D-6-1'!H54+'D-6-2'!H54</f>
        <v>0</v>
      </c>
      <c r="I54" s="560">
        <f>'D-6-1'!I54+'D-6-2'!I54</f>
        <v>0</v>
      </c>
      <c r="J54" s="560">
        <f>'D-6-1'!J54+'D-6-2'!J54</f>
        <v>0</v>
      </c>
      <c r="K54" s="560">
        <f>'D-6-1'!K54+'D-6-2'!K54</f>
        <v>0</v>
      </c>
      <c r="L54" s="560">
        <f>'D-6-1'!L54+'D-6-2'!L54</f>
        <v>0</v>
      </c>
      <c r="M54" s="560">
        <f>'D-6-1'!M54+'D-6-2'!M54</f>
        <v>0</v>
      </c>
      <c r="N54" s="560">
        <f>'D-6-1'!N54+'D-6-2'!N54</f>
        <v>0</v>
      </c>
      <c r="O54" s="560">
        <f>'D-6-1'!O54+'D-6-2'!O54</f>
        <v>0</v>
      </c>
      <c r="P54" s="560">
        <f>'D-6-1'!P54+'D-6-2'!P54</f>
        <v>0</v>
      </c>
      <c r="Q54" s="560">
        <f>'D-6-1'!Q54+'D-6-2'!Q54</f>
        <v>0</v>
      </c>
      <c r="R54" s="560">
        <f>'D-6-1'!R54+'D-6-2'!R54</f>
        <v>0</v>
      </c>
      <c r="S54" s="560">
        <f>'D-6-1'!S54+'D-6-2'!S54</f>
        <v>0</v>
      </c>
      <c r="T54" s="560">
        <f>'D-6-1'!T54+'D-6-2'!T54</f>
        <v>0</v>
      </c>
      <c r="U54" s="560">
        <f>'D-6-1'!U54+'D-6-2'!U54</f>
        <v>0</v>
      </c>
      <c r="V54" s="560">
        <f>'D-6-1'!V54+'D-6-2'!V54</f>
        <v>0</v>
      </c>
      <c r="W54" s="330" t="s">
        <v>538</v>
      </c>
      <c r="X54" s="753"/>
      <c r="Y54" s="754"/>
      <c r="Z54" s="329"/>
    </row>
    <row r="55" spans="1:26" ht="26.25" customHeight="1" thickBot="1" x14ac:dyDescent="0.25">
      <c r="A55" s="759" t="s">
        <v>457</v>
      </c>
      <c r="B55" s="761" t="s">
        <v>458</v>
      </c>
      <c r="C55" s="552" t="s">
        <v>409</v>
      </c>
      <c r="D55" s="553">
        <f t="shared" si="0"/>
        <v>6</v>
      </c>
      <c r="E55" s="558">
        <f>'D-6-1'!E55+'D-6-2'!E55</f>
        <v>2</v>
      </c>
      <c r="F55" s="558">
        <f>'D-6-1'!F55+'D-6-2'!F55</f>
        <v>0</v>
      </c>
      <c r="G55" s="558">
        <f>'D-6-1'!G55+'D-6-2'!G55</f>
        <v>0</v>
      </c>
      <c r="H55" s="558">
        <f>'D-6-1'!H55+'D-6-2'!H55</f>
        <v>0</v>
      </c>
      <c r="I55" s="558">
        <f>'D-6-1'!I55+'D-6-2'!I55</f>
        <v>0</v>
      </c>
      <c r="J55" s="558">
        <f>'D-6-1'!J55+'D-6-2'!J55</f>
        <v>1</v>
      </c>
      <c r="K55" s="558">
        <f>'D-6-1'!K55+'D-6-2'!K55</f>
        <v>0</v>
      </c>
      <c r="L55" s="558">
        <f>'D-6-1'!L55+'D-6-2'!L55</f>
        <v>2</v>
      </c>
      <c r="M55" s="558">
        <f>'D-6-1'!M55+'D-6-2'!M55</f>
        <v>0</v>
      </c>
      <c r="N55" s="558">
        <f>'D-6-1'!N55+'D-6-2'!N55</f>
        <v>0</v>
      </c>
      <c r="O55" s="558">
        <f>'D-6-1'!O55+'D-6-2'!O55</f>
        <v>0</v>
      </c>
      <c r="P55" s="558">
        <f>'D-6-1'!P55+'D-6-2'!P55</f>
        <v>0</v>
      </c>
      <c r="Q55" s="558">
        <f>'D-6-1'!Q55+'D-6-2'!Q55</f>
        <v>0</v>
      </c>
      <c r="R55" s="558">
        <f>'D-6-1'!R55+'D-6-2'!R55</f>
        <v>0</v>
      </c>
      <c r="S55" s="558">
        <f>'D-6-1'!S55+'D-6-2'!S55</f>
        <v>0</v>
      </c>
      <c r="T55" s="558">
        <f>'D-6-1'!T55+'D-6-2'!T55</f>
        <v>1</v>
      </c>
      <c r="U55" s="558">
        <f>'D-6-1'!U55+'D-6-2'!U55</f>
        <v>0</v>
      </c>
      <c r="V55" s="558">
        <f>'D-6-1'!V55+'D-6-2'!V55</f>
        <v>0</v>
      </c>
      <c r="W55" s="552" t="s">
        <v>536</v>
      </c>
      <c r="X55" s="745" t="s">
        <v>537</v>
      </c>
      <c r="Y55" s="747"/>
      <c r="Z55" s="329"/>
    </row>
    <row r="56" spans="1:26" ht="26.25" customHeight="1" thickBot="1" x14ac:dyDescent="0.25">
      <c r="A56" s="763"/>
      <c r="B56" s="764"/>
      <c r="C56" s="331" t="s">
        <v>410</v>
      </c>
      <c r="D56" s="345">
        <f t="shared" si="0"/>
        <v>3</v>
      </c>
      <c r="E56" s="559">
        <f>'D-6-1'!E56+'D-6-2'!E56</f>
        <v>0</v>
      </c>
      <c r="F56" s="559">
        <f>'D-6-1'!F56+'D-6-2'!F56</f>
        <v>1</v>
      </c>
      <c r="G56" s="559">
        <f>'D-6-1'!G56+'D-6-2'!G56</f>
        <v>0</v>
      </c>
      <c r="H56" s="559">
        <f>'D-6-1'!H56+'D-6-2'!H56</f>
        <v>0</v>
      </c>
      <c r="I56" s="559">
        <f>'D-6-1'!I56+'D-6-2'!I56</f>
        <v>0</v>
      </c>
      <c r="J56" s="559">
        <f>'D-6-1'!J56+'D-6-2'!J56</f>
        <v>0</v>
      </c>
      <c r="K56" s="559">
        <f>'D-6-1'!K56+'D-6-2'!K56</f>
        <v>0</v>
      </c>
      <c r="L56" s="559">
        <f>'D-6-1'!L56+'D-6-2'!L56</f>
        <v>0</v>
      </c>
      <c r="M56" s="559">
        <f>'D-6-1'!M56+'D-6-2'!M56</f>
        <v>0</v>
      </c>
      <c r="N56" s="559">
        <f>'D-6-1'!N56+'D-6-2'!N56</f>
        <v>0</v>
      </c>
      <c r="O56" s="559">
        <f>'D-6-1'!O56+'D-6-2'!O56</f>
        <v>0</v>
      </c>
      <c r="P56" s="559">
        <f>'D-6-1'!P56+'D-6-2'!P56</f>
        <v>1</v>
      </c>
      <c r="Q56" s="559">
        <f>'D-6-1'!Q56+'D-6-2'!Q56</f>
        <v>0</v>
      </c>
      <c r="R56" s="559">
        <f>'D-6-1'!R56+'D-6-2'!R56</f>
        <v>0</v>
      </c>
      <c r="S56" s="559">
        <f>'D-6-1'!S56+'D-6-2'!S56</f>
        <v>1</v>
      </c>
      <c r="T56" s="559">
        <f>'D-6-1'!T56+'D-6-2'!T56</f>
        <v>0</v>
      </c>
      <c r="U56" s="559">
        <f>'D-6-1'!U56+'D-6-2'!U56</f>
        <v>0</v>
      </c>
      <c r="V56" s="559">
        <f>'D-6-1'!V56+'D-6-2'!V56</f>
        <v>0</v>
      </c>
      <c r="W56" s="331" t="s">
        <v>538</v>
      </c>
      <c r="X56" s="749"/>
      <c r="Y56" s="748"/>
      <c r="Z56" s="329"/>
    </row>
    <row r="57" spans="1:26" ht="17.25" customHeight="1" thickBot="1" x14ac:dyDescent="0.25">
      <c r="A57" s="757" t="s">
        <v>459</v>
      </c>
      <c r="B57" s="758" t="s">
        <v>460</v>
      </c>
      <c r="C57" s="330" t="s">
        <v>409</v>
      </c>
      <c r="D57" s="346">
        <f t="shared" si="0"/>
        <v>62</v>
      </c>
      <c r="E57" s="560">
        <f>'D-6-1'!E57+'D-6-2'!E57</f>
        <v>0</v>
      </c>
      <c r="F57" s="560">
        <f>'D-6-1'!F57+'D-6-2'!F57</f>
        <v>1</v>
      </c>
      <c r="G57" s="560">
        <f>'D-6-1'!G57+'D-6-2'!G57</f>
        <v>0</v>
      </c>
      <c r="H57" s="560">
        <f>'D-6-1'!H57+'D-6-2'!H57</f>
        <v>0</v>
      </c>
      <c r="I57" s="560">
        <f>'D-6-1'!I57+'D-6-2'!I57</f>
        <v>0</v>
      </c>
      <c r="J57" s="560">
        <f>'D-6-1'!J57+'D-6-2'!J57</f>
        <v>0</v>
      </c>
      <c r="K57" s="560">
        <f>'D-6-1'!K57+'D-6-2'!K57</f>
        <v>0</v>
      </c>
      <c r="L57" s="560">
        <f>'D-6-1'!L57+'D-6-2'!L57</f>
        <v>0</v>
      </c>
      <c r="M57" s="560">
        <f>'D-6-1'!M57+'D-6-2'!M57</f>
        <v>3</v>
      </c>
      <c r="N57" s="560">
        <f>'D-6-1'!N57+'D-6-2'!N57</f>
        <v>3</v>
      </c>
      <c r="O57" s="560">
        <f>'D-6-1'!O57+'D-6-2'!O57</f>
        <v>6</v>
      </c>
      <c r="P57" s="560">
        <f>'D-6-1'!P57+'D-6-2'!P57</f>
        <v>9</v>
      </c>
      <c r="Q57" s="560">
        <f>'D-6-1'!Q57+'D-6-2'!Q57</f>
        <v>9</v>
      </c>
      <c r="R57" s="560">
        <f>'D-6-1'!R57+'D-6-2'!R57</f>
        <v>8</v>
      </c>
      <c r="S57" s="560">
        <f>'D-6-1'!S57+'D-6-2'!S57</f>
        <v>8</v>
      </c>
      <c r="T57" s="560">
        <f>'D-6-1'!T57+'D-6-2'!T57</f>
        <v>7</v>
      </c>
      <c r="U57" s="560">
        <f>'D-6-1'!U57+'D-6-2'!U57</f>
        <v>3</v>
      </c>
      <c r="V57" s="560">
        <f>'D-6-1'!V57+'D-6-2'!V57</f>
        <v>5</v>
      </c>
      <c r="W57" s="330" t="s">
        <v>536</v>
      </c>
      <c r="X57" s="753" t="s">
        <v>722</v>
      </c>
      <c r="Y57" s="754"/>
      <c r="Z57" s="329"/>
    </row>
    <row r="58" spans="1:26" ht="13.5" thickBot="1" x14ac:dyDescent="0.25">
      <c r="A58" s="757"/>
      <c r="B58" s="758"/>
      <c r="C58" s="330" t="s">
        <v>410</v>
      </c>
      <c r="D58" s="346">
        <f t="shared" si="0"/>
        <v>50</v>
      </c>
      <c r="E58" s="560">
        <f>'D-6-1'!E58+'D-6-2'!E58</f>
        <v>0</v>
      </c>
      <c r="F58" s="560">
        <f>'D-6-1'!F58+'D-6-2'!F58</f>
        <v>0</v>
      </c>
      <c r="G58" s="560">
        <f>'D-6-1'!G58+'D-6-2'!G58</f>
        <v>0</v>
      </c>
      <c r="H58" s="560">
        <f>'D-6-1'!H58+'D-6-2'!H58</f>
        <v>0</v>
      </c>
      <c r="I58" s="560">
        <f>'D-6-1'!I58+'D-6-2'!I58</f>
        <v>0</v>
      </c>
      <c r="J58" s="560">
        <f>'D-6-1'!J58+'D-6-2'!J58</f>
        <v>0</v>
      </c>
      <c r="K58" s="560">
        <f>'D-6-1'!K58+'D-6-2'!K58</f>
        <v>0</v>
      </c>
      <c r="L58" s="560">
        <f>'D-6-1'!L58+'D-6-2'!L58</f>
        <v>0</v>
      </c>
      <c r="M58" s="560">
        <f>'D-6-1'!M58+'D-6-2'!M58</f>
        <v>1</v>
      </c>
      <c r="N58" s="560">
        <f>'D-6-1'!N58+'D-6-2'!N58</f>
        <v>2</v>
      </c>
      <c r="O58" s="560">
        <f>'D-6-1'!O58+'D-6-2'!O58</f>
        <v>2</v>
      </c>
      <c r="P58" s="560">
        <f>'D-6-1'!P58+'D-6-2'!P58</f>
        <v>3</v>
      </c>
      <c r="Q58" s="560">
        <f>'D-6-1'!Q58+'D-6-2'!Q58</f>
        <v>6</v>
      </c>
      <c r="R58" s="560">
        <f>'D-6-1'!R58+'D-6-2'!R58</f>
        <v>5</v>
      </c>
      <c r="S58" s="560">
        <f>'D-6-1'!S58+'D-6-2'!S58</f>
        <v>8</v>
      </c>
      <c r="T58" s="560">
        <f>'D-6-1'!T58+'D-6-2'!T58</f>
        <v>12</v>
      </c>
      <c r="U58" s="560">
        <f>'D-6-1'!U58+'D-6-2'!U58</f>
        <v>4</v>
      </c>
      <c r="V58" s="560">
        <f>'D-6-1'!V58+'D-6-2'!V58</f>
        <v>7</v>
      </c>
      <c r="W58" s="330" t="s">
        <v>538</v>
      </c>
      <c r="X58" s="753"/>
      <c r="Y58" s="754"/>
      <c r="Z58" s="329"/>
    </row>
    <row r="59" spans="1:26" ht="13.5" thickBot="1" x14ac:dyDescent="0.25">
      <c r="A59" s="759" t="s">
        <v>461</v>
      </c>
      <c r="B59" s="761" t="s">
        <v>462</v>
      </c>
      <c r="C59" s="552" t="s">
        <v>409</v>
      </c>
      <c r="D59" s="553">
        <f t="shared" si="0"/>
        <v>0</v>
      </c>
      <c r="E59" s="558">
        <f>'D-6-1'!E59+'D-6-2'!E59</f>
        <v>0</v>
      </c>
      <c r="F59" s="558">
        <f>'D-6-1'!F59+'D-6-2'!F59</f>
        <v>0</v>
      </c>
      <c r="G59" s="558">
        <f>'D-6-1'!G59+'D-6-2'!G59</f>
        <v>0</v>
      </c>
      <c r="H59" s="558">
        <f>'D-6-1'!H59+'D-6-2'!H59</f>
        <v>0</v>
      </c>
      <c r="I59" s="558">
        <f>'D-6-1'!I59+'D-6-2'!I59</f>
        <v>0</v>
      </c>
      <c r="J59" s="558">
        <f>'D-6-1'!J59+'D-6-2'!J59</f>
        <v>0</v>
      </c>
      <c r="K59" s="558">
        <f>'D-6-1'!K59+'D-6-2'!K59</f>
        <v>0</v>
      </c>
      <c r="L59" s="558">
        <f>'D-6-1'!L59+'D-6-2'!L59</f>
        <v>0</v>
      </c>
      <c r="M59" s="558">
        <f>'D-6-1'!M59+'D-6-2'!M59</f>
        <v>0</v>
      </c>
      <c r="N59" s="558">
        <f>'D-6-1'!N59+'D-6-2'!N59</f>
        <v>0</v>
      </c>
      <c r="O59" s="558">
        <f>'D-6-1'!O59+'D-6-2'!O59</f>
        <v>0</v>
      </c>
      <c r="P59" s="558">
        <f>'D-6-1'!P59+'D-6-2'!P59</f>
        <v>0</v>
      </c>
      <c r="Q59" s="558">
        <f>'D-6-1'!Q59+'D-6-2'!Q59</f>
        <v>0</v>
      </c>
      <c r="R59" s="558">
        <f>'D-6-1'!R59+'D-6-2'!R59</f>
        <v>0</v>
      </c>
      <c r="S59" s="558">
        <f>'D-6-1'!S59+'D-6-2'!S59</f>
        <v>0</v>
      </c>
      <c r="T59" s="558">
        <f>'D-6-1'!T59+'D-6-2'!T59</f>
        <v>0</v>
      </c>
      <c r="U59" s="558">
        <f>'D-6-1'!U59+'D-6-2'!U59</f>
        <v>0</v>
      </c>
      <c r="V59" s="558">
        <f>'D-6-1'!V59+'D-6-2'!V59</f>
        <v>0</v>
      </c>
      <c r="W59" s="552" t="s">
        <v>536</v>
      </c>
      <c r="X59" s="745" t="s">
        <v>723</v>
      </c>
      <c r="Y59" s="747"/>
      <c r="Z59" s="329"/>
    </row>
    <row r="60" spans="1:26" ht="13.5" thickBot="1" x14ac:dyDescent="0.25">
      <c r="A60" s="763"/>
      <c r="B60" s="764"/>
      <c r="C60" s="331" t="s">
        <v>410</v>
      </c>
      <c r="D60" s="345">
        <f t="shared" si="0"/>
        <v>0</v>
      </c>
      <c r="E60" s="559">
        <f>'D-6-1'!E60+'D-6-2'!E60</f>
        <v>0</v>
      </c>
      <c r="F60" s="559">
        <f>'D-6-1'!F60+'D-6-2'!F60</f>
        <v>0</v>
      </c>
      <c r="G60" s="559">
        <f>'D-6-1'!G60+'D-6-2'!G60</f>
        <v>0</v>
      </c>
      <c r="H60" s="559">
        <f>'D-6-1'!H60+'D-6-2'!H60</f>
        <v>0</v>
      </c>
      <c r="I60" s="559">
        <f>'D-6-1'!I60+'D-6-2'!I60</f>
        <v>0</v>
      </c>
      <c r="J60" s="559">
        <f>'D-6-1'!J60+'D-6-2'!J60</f>
        <v>0</v>
      </c>
      <c r="K60" s="559">
        <f>'D-6-1'!K60+'D-6-2'!K60</f>
        <v>0</v>
      </c>
      <c r="L60" s="559">
        <f>'D-6-1'!L60+'D-6-2'!L60</f>
        <v>0</v>
      </c>
      <c r="M60" s="559">
        <f>'D-6-1'!M60+'D-6-2'!M60</f>
        <v>0</v>
      </c>
      <c r="N60" s="559">
        <f>'D-6-1'!N60+'D-6-2'!N60</f>
        <v>0</v>
      </c>
      <c r="O60" s="559">
        <f>'D-6-1'!O60+'D-6-2'!O60</f>
        <v>0</v>
      </c>
      <c r="P60" s="559">
        <f>'D-6-1'!P60+'D-6-2'!P60</f>
        <v>0</v>
      </c>
      <c r="Q60" s="559">
        <f>'D-6-1'!Q60+'D-6-2'!Q60</f>
        <v>0</v>
      </c>
      <c r="R60" s="559">
        <f>'D-6-1'!R60+'D-6-2'!R60</f>
        <v>0</v>
      </c>
      <c r="S60" s="559">
        <f>'D-6-1'!S60+'D-6-2'!S60</f>
        <v>0</v>
      </c>
      <c r="T60" s="559">
        <f>'D-6-1'!T60+'D-6-2'!T60</f>
        <v>0</v>
      </c>
      <c r="U60" s="559">
        <f>'D-6-1'!U60+'D-6-2'!U60</f>
        <v>0</v>
      </c>
      <c r="V60" s="559">
        <f>'D-6-1'!V60+'D-6-2'!V60</f>
        <v>0</v>
      </c>
      <c r="W60" s="331" t="s">
        <v>538</v>
      </c>
      <c r="X60" s="749"/>
      <c r="Y60" s="748"/>
      <c r="Z60" s="329"/>
    </row>
    <row r="61" spans="1:26" ht="19.5" customHeight="1" thickBot="1" x14ac:dyDescent="0.25">
      <c r="A61" s="757" t="s">
        <v>463</v>
      </c>
      <c r="B61" s="758" t="s">
        <v>464</v>
      </c>
      <c r="C61" s="330" t="s">
        <v>409</v>
      </c>
      <c r="D61" s="346">
        <f t="shared" si="0"/>
        <v>10</v>
      </c>
      <c r="E61" s="560">
        <f>'D-6-1'!E61+'D-6-2'!E61</f>
        <v>1</v>
      </c>
      <c r="F61" s="560">
        <f>'D-6-1'!F61+'D-6-2'!F61</f>
        <v>0</v>
      </c>
      <c r="G61" s="560">
        <f>'D-6-1'!G61+'D-6-2'!G61</f>
        <v>0</v>
      </c>
      <c r="H61" s="560">
        <f>'D-6-1'!H61+'D-6-2'!H61</f>
        <v>0</v>
      </c>
      <c r="I61" s="560">
        <f>'D-6-1'!I61+'D-6-2'!I61</f>
        <v>1</v>
      </c>
      <c r="J61" s="560">
        <f>'D-6-1'!J61+'D-6-2'!J61</f>
        <v>0</v>
      </c>
      <c r="K61" s="560">
        <f>'D-6-1'!K61+'D-6-2'!K61</f>
        <v>0</v>
      </c>
      <c r="L61" s="560">
        <f>'D-6-1'!L61+'D-6-2'!L61</f>
        <v>0</v>
      </c>
      <c r="M61" s="560">
        <f>'D-6-1'!M61+'D-6-2'!M61</f>
        <v>0</v>
      </c>
      <c r="N61" s="560">
        <f>'D-6-1'!N61+'D-6-2'!N61</f>
        <v>1</v>
      </c>
      <c r="O61" s="560">
        <f>'D-6-1'!O61+'D-6-2'!O61</f>
        <v>1</v>
      </c>
      <c r="P61" s="560">
        <f>'D-6-1'!P61+'D-6-2'!P61</f>
        <v>0</v>
      </c>
      <c r="Q61" s="560">
        <f>'D-6-1'!Q61+'D-6-2'!Q61</f>
        <v>1</v>
      </c>
      <c r="R61" s="560">
        <f>'D-6-1'!R61+'D-6-2'!R61</f>
        <v>2</v>
      </c>
      <c r="S61" s="560">
        <f>'D-6-1'!S61+'D-6-2'!S61</f>
        <v>2</v>
      </c>
      <c r="T61" s="560">
        <f>'D-6-1'!T61+'D-6-2'!T61</f>
        <v>0</v>
      </c>
      <c r="U61" s="560">
        <f>'D-6-1'!U61+'D-6-2'!U61</f>
        <v>0</v>
      </c>
      <c r="V61" s="560">
        <f>'D-6-1'!V61+'D-6-2'!V61</f>
        <v>1</v>
      </c>
      <c r="W61" s="330" t="s">
        <v>536</v>
      </c>
      <c r="X61" s="753" t="s">
        <v>724</v>
      </c>
      <c r="Y61" s="754"/>
      <c r="Z61" s="329"/>
    </row>
    <row r="62" spans="1:26" ht="19.5" customHeight="1" thickBot="1" x14ac:dyDescent="0.25">
      <c r="A62" s="757"/>
      <c r="B62" s="758"/>
      <c r="C62" s="330" t="s">
        <v>410</v>
      </c>
      <c r="D62" s="346">
        <f t="shared" si="0"/>
        <v>12</v>
      </c>
      <c r="E62" s="560">
        <f>'D-6-1'!E62+'D-6-2'!E62</f>
        <v>1</v>
      </c>
      <c r="F62" s="560">
        <f>'D-6-1'!F62+'D-6-2'!F62</f>
        <v>0</v>
      </c>
      <c r="G62" s="560">
        <f>'D-6-1'!G62+'D-6-2'!G62</f>
        <v>0</v>
      </c>
      <c r="H62" s="560">
        <f>'D-6-1'!H62+'D-6-2'!H62</f>
        <v>0</v>
      </c>
      <c r="I62" s="560">
        <f>'D-6-1'!I62+'D-6-2'!I62</f>
        <v>1</v>
      </c>
      <c r="J62" s="560">
        <f>'D-6-1'!J62+'D-6-2'!J62</f>
        <v>0</v>
      </c>
      <c r="K62" s="560">
        <f>'D-6-1'!K62+'D-6-2'!K62</f>
        <v>1</v>
      </c>
      <c r="L62" s="560">
        <f>'D-6-1'!L62+'D-6-2'!L62</f>
        <v>0</v>
      </c>
      <c r="M62" s="560">
        <f>'D-6-1'!M62+'D-6-2'!M62</f>
        <v>2</v>
      </c>
      <c r="N62" s="560">
        <f>'D-6-1'!N62+'D-6-2'!N62</f>
        <v>1</v>
      </c>
      <c r="O62" s="560">
        <f>'D-6-1'!O62+'D-6-2'!O62</f>
        <v>1</v>
      </c>
      <c r="P62" s="560">
        <f>'D-6-1'!P62+'D-6-2'!P62</f>
        <v>0</v>
      </c>
      <c r="Q62" s="560">
        <f>'D-6-1'!Q62+'D-6-2'!Q62</f>
        <v>1</v>
      </c>
      <c r="R62" s="560">
        <f>'D-6-1'!R62+'D-6-2'!R62</f>
        <v>1</v>
      </c>
      <c r="S62" s="560">
        <f>'D-6-1'!S62+'D-6-2'!S62</f>
        <v>0</v>
      </c>
      <c r="T62" s="560">
        <f>'D-6-1'!T62+'D-6-2'!T62</f>
        <v>1</v>
      </c>
      <c r="U62" s="560">
        <f>'D-6-1'!U62+'D-6-2'!U62</f>
        <v>1</v>
      </c>
      <c r="V62" s="560">
        <f>'D-6-1'!V62+'D-6-2'!V62</f>
        <v>1</v>
      </c>
      <c r="W62" s="330" t="s">
        <v>538</v>
      </c>
      <c r="X62" s="753"/>
      <c r="Y62" s="754"/>
      <c r="Z62" s="329"/>
    </row>
    <row r="63" spans="1:26" ht="13.5" thickBot="1" x14ac:dyDescent="0.25">
      <c r="A63" s="759" t="s">
        <v>465</v>
      </c>
      <c r="B63" s="761" t="s">
        <v>466</v>
      </c>
      <c r="C63" s="552" t="s">
        <v>409</v>
      </c>
      <c r="D63" s="553">
        <f t="shared" si="0"/>
        <v>2</v>
      </c>
      <c r="E63" s="558">
        <f>'D-6-1'!E63+'D-6-2'!E63</f>
        <v>0</v>
      </c>
      <c r="F63" s="558">
        <f>'D-6-1'!F63+'D-6-2'!F63</f>
        <v>0</v>
      </c>
      <c r="G63" s="558">
        <f>'D-6-1'!G63+'D-6-2'!G63</f>
        <v>0</v>
      </c>
      <c r="H63" s="558">
        <f>'D-6-1'!H63+'D-6-2'!H63</f>
        <v>0</v>
      </c>
      <c r="I63" s="558">
        <f>'D-6-1'!I63+'D-6-2'!I63</f>
        <v>0</v>
      </c>
      <c r="J63" s="558">
        <f>'D-6-1'!J63+'D-6-2'!J63</f>
        <v>1</v>
      </c>
      <c r="K63" s="558">
        <f>'D-6-1'!K63+'D-6-2'!K63</f>
        <v>0</v>
      </c>
      <c r="L63" s="558">
        <f>'D-6-1'!L63+'D-6-2'!L63</f>
        <v>0</v>
      </c>
      <c r="M63" s="558">
        <f>'D-6-1'!M63+'D-6-2'!M63</f>
        <v>0</v>
      </c>
      <c r="N63" s="558">
        <f>'D-6-1'!N63+'D-6-2'!N63</f>
        <v>0</v>
      </c>
      <c r="O63" s="558">
        <f>'D-6-1'!O63+'D-6-2'!O63</f>
        <v>1</v>
      </c>
      <c r="P63" s="558">
        <f>'D-6-1'!P63+'D-6-2'!P63</f>
        <v>0</v>
      </c>
      <c r="Q63" s="558">
        <f>'D-6-1'!Q63+'D-6-2'!Q63</f>
        <v>0</v>
      </c>
      <c r="R63" s="558">
        <f>'D-6-1'!R63+'D-6-2'!R63</f>
        <v>0</v>
      </c>
      <c r="S63" s="558">
        <f>'D-6-1'!S63+'D-6-2'!S63</f>
        <v>0</v>
      </c>
      <c r="T63" s="558">
        <f>'D-6-1'!T63+'D-6-2'!T63</f>
        <v>0</v>
      </c>
      <c r="U63" s="558">
        <f>'D-6-1'!U63+'D-6-2'!U63</f>
        <v>0</v>
      </c>
      <c r="V63" s="558">
        <f>'D-6-1'!V63+'D-6-2'!V63</f>
        <v>0</v>
      </c>
      <c r="W63" s="552" t="s">
        <v>536</v>
      </c>
      <c r="X63" s="745" t="s">
        <v>727</v>
      </c>
      <c r="Y63" s="747"/>
      <c r="Z63" s="329"/>
    </row>
    <row r="64" spans="1:26" ht="13.5" thickBot="1" x14ac:dyDescent="0.25">
      <c r="A64" s="763"/>
      <c r="B64" s="764"/>
      <c r="C64" s="331" t="s">
        <v>410</v>
      </c>
      <c r="D64" s="345">
        <f t="shared" si="0"/>
        <v>1</v>
      </c>
      <c r="E64" s="559">
        <f>'D-6-1'!E64+'D-6-2'!E64</f>
        <v>1</v>
      </c>
      <c r="F64" s="559">
        <f>'D-6-1'!F64+'D-6-2'!F64</f>
        <v>0</v>
      </c>
      <c r="G64" s="559">
        <f>'D-6-1'!G64+'D-6-2'!G64</f>
        <v>0</v>
      </c>
      <c r="H64" s="559">
        <f>'D-6-1'!H64+'D-6-2'!H64</f>
        <v>0</v>
      </c>
      <c r="I64" s="559">
        <f>'D-6-1'!I64+'D-6-2'!I64</f>
        <v>0</v>
      </c>
      <c r="J64" s="559">
        <f>'D-6-1'!J64+'D-6-2'!J64</f>
        <v>0</v>
      </c>
      <c r="K64" s="559">
        <f>'D-6-1'!K64+'D-6-2'!K64</f>
        <v>0</v>
      </c>
      <c r="L64" s="559">
        <f>'D-6-1'!L64+'D-6-2'!L64</f>
        <v>0</v>
      </c>
      <c r="M64" s="559">
        <f>'D-6-1'!M64+'D-6-2'!M64</f>
        <v>0</v>
      </c>
      <c r="N64" s="559">
        <f>'D-6-1'!N64+'D-6-2'!N64</f>
        <v>0</v>
      </c>
      <c r="O64" s="559">
        <f>'D-6-1'!O64+'D-6-2'!O64</f>
        <v>0</v>
      </c>
      <c r="P64" s="559">
        <f>'D-6-1'!P64+'D-6-2'!P64</f>
        <v>0</v>
      </c>
      <c r="Q64" s="559">
        <f>'D-6-1'!Q64+'D-6-2'!Q64</f>
        <v>0</v>
      </c>
      <c r="R64" s="559">
        <f>'D-6-1'!R64+'D-6-2'!R64</f>
        <v>0</v>
      </c>
      <c r="S64" s="559">
        <f>'D-6-1'!S64+'D-6-2'!S64</f>
        <v>0</v>
      </c>
      <c r="T64" s="559">
        <f>'D-6-1'!T64+'D-6-2'!T64</f>
        <v>0</v>
      </c>
      <c r="U64" s="559">
        <f>'D-6-1'!U64+'D-6-2'!U64</f>
        <v>0</v>
      </c>
      <c r="V64" s="559">
        <f>'D-6-1'!V64+'D-6-2'!V64</f>
        <v>0</v>
      </c>
      <c r="W64" s="331" t="s">
        <v>538</v>
      </c>
      <c r="X64" s="749"/>
      <c r="Y64" s="748"/>
      <c r="Z64" s="329"/>
    </row>
    <row r="65" spans="1:26" ht="17.25" customHeight="1" thickBot="1" x14ac:dyDescent="0.25">
      <c r="A65" s="757" t="s">
        <v>467</v>
      </c>
      <c r="B65" s="758" t="s">
        <v>468</v>
      </c>
      <c r="C65" s="330" t="s">
        <v>409</v>
      </c>
      <c r="D65" s="346">
        <f t="shared" si="0"/>
        <v>0</v>
      </c>
      <c r="E65" s="560">
        <f>'D-6-1'!E65+'D-6-2'!E65</f>
        <v>0</v>
      </c>
      <c r="F65" s="560">
        <f>'D-6-1'!F65+'D-6-2'!F65</f>
        <v>0</v>
      </c>
      <c r="G65" s="560">
        <f>'D-6-1'!G65+'D-6-2'!G65</f>
        <v>0</v>
      </c>
      <c r="H65" s="560">
        <f>'D-6-1'!H65+'D-6-2'!H65</f>
        <v>0</v>
      </c>
      <c r="I65" s="560">
        <f>'D-6-1'!I65+'D-6-2'!I65</f>
        <v>0</v>
      </c>
      <c r="J65" s="560">
        <f>'D-6-1'!J65+'D-6-2'!J65</f>
        <v>0</v>
      </c>
      <c r="K65" s="560">
        <f>'D-6-1'!K65+'D-6-2'!K65</f>
        <v>0</v>
      </c>
      <c r="L65" s="560">
        <f>'D-6-1'!L65+'D-6-2'!L65</f>
        <v>0</v>
      </c>
      <c r="M65" s="560">
        <f>'D-6-1'!M65+'D-6-2'!M65</f>
        <v>0</v>
      </c>
      <c r="N65" s="560">
        <f>'D-6-1'!N65+'D-6-2'!N65</f>
        <v>0</v>
      </c>
      <c r="O65" s="560">
        <f>'D-6-1'!O65+'D-6-2'!O65</f>
        <v>0</v>
      </c>
      <c r="P65" s="560">
        <f>'D-6-1'!P65+'D-6-2'!P65</f>
        <v>0</v>
      </c>
      <c r="Q65" s="560">
        <f>'D-6-1'!Q65+'D-6-2'!Q65</f>
        <v>0</v>
      </c>
      <c r="R65" s="560">
        <f>'D-6-1'!R65+'D-6-2'!R65</f>
        <v>0</v>
      </c>
      <c r="S65" s="560">
        <f>'D-6-1'!S65+'D-6-2'!S65</f>
        <v>0</v>
      </c>
      <c r="T65" s="560">
        <f>'D-6-1'!T65+'D-6-2'!T65</f>
        <v>0</v>
      </c>
      <c r="U65" s="560">
        <f>'D-6-1'!U65+'D-6-2'!U65</f>
        <v>0</v>
      </c>
      <c r="V65" s="560">
        <f>'D-6-1'!V65+'D-6-2'!V65</f>
        <v>0</v>
      </c>
      <c r="W65" s="330" t="s">
        <v>536</v>
      </c>
      <c r="X65" s="753" t="s">
        <v>726</v>
      </c>
      <c r="Y65" s="754"/>
      <c r="Z65" s="329"/>
    </row>
    <row r="66" spans="1:26" ht="13.5" thickBot="1" x14ac:dyDescent="0.25">
      <c r="A66" s="757"/>
      <c r="B66" s="758"/>
      <c r="C66" s="330" t="s">
        <v>410</v>
      </c>
      <c r="D66" s="346">
        <f t="shared" si="0"/>
        <v>1</v>
      </c>
      <c r="E66" s="560">
        <f>'D-6-1'!E66+'D-6-2'!E66</f>
        <v>0</v>
      </c>
      <c r="F66" s="560">
        <f>'D-6-1'!F66+'D-6-2'!F66</f>
        <v>0</v>
      </c>
      <c r="G66" s="560">
        <f>'D-6-1'!G66+'D-6-2'!G66</f>
        <v>0</v>
      </c>
      <c r="H66" s="560">
        <f>'D-6-1'!H66+'D-6-2'!H66</f>
        <v>0</v>
      </c>
      <c r="I66" s="560">
        <f>'D-6-1'!I66+'D-6-2'!I66</f>
        <v>0</v>
      </c>
      <c r="J66" s="560">
        <f>'D-6-1'!J66+'D-6-2'!J66</f>
        <v>0</v>
      </c>
      <c r="K66" s="560">
        <f>'D-6-1'!K66+'D-6-2'!K66</f>
        <v>0</v>
      </c>
      <c r="L66" s="560">
        <f>'D-6-1'!L66+'D-6-2'!L66</f>
        <v>0</v>
      </c>
      <c r="M66" s="560">
        <f>'D-6-1'!M66+'D-6-2'!M66</f>
        <v>0</v>
      </c>
      <c r="N66" s="560">
        <f>'D-6-1'!N66+'D-6-2'!N66</f>
        <v>0</v>
      </c>
      <c r="O66" s="560">
        <f>'D-6-1'!O66+'D-6-2'!O66</f>
        <v>0</v>
      </c>
      <c r="P66" s="560">
        <f>'D-6-1'!P66+'D-6-2'!P66</f>
        <v>0</v>
      </c>
      <c r="Q66" s="560">
        <f>'D-6-1'!Q66+'D-6-2'!Q66</f>
        <v>0</v>
      </c>
      <c r="R66" s="560">
        <f>'D-6-1'!R66+'D-6-2'!R66</f>
        <v>0</v>
      </c>
      <c r="S66" s="560">
        <f>'D-6-1'!S66+'D-6-2'!S66</f>
        <v>0</v>
      </c>
      <c r="T66" s="560">
        <f>'D-6-1'!T66+'D-6-2'!T66</f>
        <v>0</v>
      </c>
      <c r="U66" s="560">
        <f>'D-6-1'!U66+'D-6-2'!U66</f>
        <v>1</v>
      </c>
      <c r="V66" s="560">
        <f>'D-6-1'!V66+'D-6-2'!V66</f>
        <v>0</v>
      </c>
      <c r="W66" s="330" t="s">
        <v>538</v>
      </c>
      <c r="X66" s="753"/>
      <c r="Y66" s="754"/>
      <c r="Z66" s="329"/>
    </row>
    <row r="67" spans="1:26" ht="13.5" thickBot="1" x14ac:dyDescent="0.25">
      <c r="A67" s="759" t="s">
        <v>469</v>
      </c>
      <c r="B67" s="761" t="s">
        <v>470</v>
      </c>
      <c r="C67" s="552" t="s">
        <v>409</v>
      </c>
      <c r="D67" s="553">
        <f t="shared" si="0"/>
        <v>28</v>
      </c>
      <c r="E67" s="558">
        <f>'D-6-1'!E67+'D-6-2'!E67</f>
        <v>5</v>
      </c>
      <c r="F67" s="558">
        <f>'D-6-1'!F67+'D-6-2'!F67</f>
        <v>2</v>
      </c>
      <c r="G67" s="558">
        <f>'D-6-1'!G67+'D-6-2'!G67</f>
        <v>0</v>
      </c>
      <c r="H67" s="558">
        <f>'D-6-1'!H67+'D-6-2'!H67</f>
        <v>2</v>
      </c>
      <c r="I67" s="558">
        <f>'D-6-1'!I67+'D-6-2'!I67</f>
        <v>3</v>
      </c>
      <c r="J67" s="558">
        <f>'D-6-1'!J67+'D-6-2'!J67</f>
        <v>1</v>
      </c>
      <c r="K67" s="558">
        <f>'D-6-1'!K67+'D-6-2'!K67</f>
        <v>3</v>
      </c>
      <c r="L67" s="558">
        <f>'D-6-1'!L67+'D-6-2'!L67</f>
        <v>2</v>
      </c>
      <c r="M67" s="558">
        <f>'D-6-1'!M67+'D-6-2'!M67</f>
        <v>2</v>
      </c>
      <c r="N67" s="558">
        <f>'D-6-1'!N67+'D-6-2'!N67</f>
        <v>2</v>
      </c>
      <c r="O67" s="558">
        <f>'D-6-1'!O67+'D-6-2'!O67</f>
        <v>2</v>
      </c>
      <c r="P67" s="558">
        <f>'D-6-1'!P67+'D-6-2'!P67</f>
        <v>0</v>
      </c>
      <c r="Q67" s="558">
        <f>'D-6-1'!Q67+'D-6-2'!Q67</f>
        <v>1</v>
      </c>
      <c r="R67" s="558">
        <f>'D-6-1'!R67+'D-6-2'!R67</f>
        <v>1</v>
      </c>
      <c r="S67" s="558">
        <f>'D-6-1'!S67+'D-6-2'!S67</f>
        <v>2</v>
      </c>
      <c r="T67" s="558">
        <f>'D-6-1'!T67+'D-6-2'!T67</f>
        <v>0</v>
      </c>
      <c r="U67" s="558">
        <f>'D-6-1'!U67+'D-6-2'!U67</f>
        <v>0</v>
      </c>
      <c r="V67" s="558">
        <f>'D-6-1'!V67+'D-6-2'!V67</f>
        <v>0</v>
      </c>
      <c r="W67" s="552" t="s">
        <v>536</v>
      </c>
      <c r="X67" s="745" t="s">
        <v>542</v>
      </c>
      <c r="Y67" s="747"/>
      <c r="Z67" s="329"/>
    </row>
    <row r="68" spans="1:26" ht="13.5" thickBot="1" x14ac:dyDescent="0.25">
      <c r="A68" s="763"/>
      <c r="B68" s="764"/>
      <c r="C68" s="331" t="s">
        <v>410</v>
      </c>
      <c r="D68" s="345">
        <f t="shared" si="0"/>
        <v>8</v>
      </c>
      <c r="E68" s="559">
        <f>'D-6-1'!E68+'D-6-2'!E68</f>
        <v>3</v>
      </c>
      <c r="F68" s="559">
        <f>'D-6-1'!F68+'D-6-2'!F68</f>
        <v>2</v>
      </c>
      <c r="G68" s="559">
        <f>'D-6-1'!G68+'D-6-2'!G68</f>
        <v>0</v>
      </c>
      <c r="H68" s="559">
        <f>'D-6-1'!H68+'D-6-2'!H68</f>
        <v>0</v>
      </c>
      <c r="I68" s="559">
        <f>'D-6-1'!I68+'D-6-2'!I68</f>
        <v>1</v>
      </c>
      <c r="J68" s="559">
        <f>'D-6-1'!J68+'D-6-2'!J68</f>
        <v>0</v>
      </c>
      <c r="K68" s="559">
        <f>'D-6-1'!K68+'D-6-2'!K68</f>
        <v>0</v>
      </c>
      <c r="L68" s="559">
        <f>'D-6-1'!L68+'D-6-2'!L68</f>
        <v>0</v>
      </c>
      <c r="M68" s="559">
        <f>'D-6-1'!M68+'D-6-2'!M68</f>
        <v>1</v>
      </c>
      <c r="N68" s="559">
        <f>'D-6-1'!N68+'D-6-2'!N68</f>
        <v>0</v>
      </c>
      <c r="O68" s="559">
        <f>'D-6-1'!O68+'D-6-2'!O68</f>
        <v>0</v>
      </c>
      <c r="P68" s="559">
        <f>'D-6-1'!P68+'D-6-2'!P68</f>
        <v>0</v>
      </c>
      <c r="Q68" s="559">
        <f>'D-6-1'!Q68+'D-6-2'!Q68</f>
        <v>0</v>
      </c>
      <c r="R68" s="559">
        <f>'D-6-1'!R68+'D-6-2'!R68</f>
        <v>1</v>
      </c>
      <c r="S68" s="559">
        <f>'D-6-1'!S68+'D-6-2'!S68</f>
        <v>0</v>
      </c>
      <c r="T68" s="559">
        <f>'D-6-1'!T68+'D-6-2'!T68</f>
        <v>0</v>
      </c>
      <c r="U68" s="559">
        <f>'D-6-1'!U68+'D-6-2'!U68</f>
        <v>0</v>
      </c>
      <c r="V68" s="559">
        <f>'D-6-1'!V68+'D-6-2'!V68</f>
        <v>0</v>
      </c>
      <c r="W68" s="331" t="s">
        <v>538</v>
      </c>
      <c r="X68" s="749"/>
      <c r="Y68" s="748"/>
      <c r="Z68" s="329"/>
    </row>
    <row r="69" spans="1:26" ht="17.25" customHeight="1" thickBot="1" x14ac:dyDescent="0.25">
      <c r="A69" s="757" t="s">
        <v>471</v>
      </c>
      <c r="B69" s="758" t="s">
        <v>472</v>
      </c>
      <c r="C69" s="330" t="s">
        <v>409</v>
      </c>
      <c r="D69" s="346">
        <f t="shared" si="0"/>
        <v>16</v>
      </c>
      <c r="E69" s="560">
        <f>'D-6-1'!E69+'D-6-2'!E69</f>
        <v>0</v>
      </c>
      <c r="F69" s="560">
        <f>'D-6-1'!F69+'D-6-2'!F69</f>
        <v>0</v>
      </c>
      <c r="G69" s="560">
        <f>'D-6-1'!G69+'D-6-2'!G69</f>
        <v>0</v>
      </c>
      <c r="H69" s="560">
        <f>'D-6-1'!H69+'D-6-2'!H69</f>
        <v>0</v>
      </c>
      <c r="I69" s="560">
        <f>'D-6-1'!I69+'D-6-2'!I69</f>
        <v>0</v>
      </c>
      <c r="J69" s="560">
        <f>'D-6-1'!J69+'D-6-2'!J69</f>
        <v>0</v>
      </c>
      <c r="K69" s="560">
        <f>'D-6-1'!K69+'D-6-2'!K69</f>
        <v>0</v>
      </c>
      <c r="L69" s="560">
        <f>'D-6-1'!L69+'D-6-2'!L69</f>
        <v>0</v>
      </c>
      <c r="M69" s="560">
        <f>'D-6-1'!M69+'D-6-2'!M69</f>
        <v>1</v>
      </c>
      <c r="N69" s="560">
        <f>'D-6-1'!N69+'D-6-2'!N69</f>
        <v>0</v>
      </c>
      <c r="O69" s="560">
        <f>'D-6-1'!O69+'D-6-2'!O69</f>
        <v>3</v>
      </c>
      <c r="P69" s="560">
        <f>'D-6-1'!P69+'D-6-2'!P69</f>
        <v>2</v>
      </c>
      <c r="Q69" s="560">
        <f>'D-6-1'!Q69+'D-6-2'!Q69</f>
        <v>2</v>
      </c>
      <c r="R69" s="560">
        <f>'D-6-1'!R69+'D-6-2'!R69</f>
        <v>1</v>
      </c>
      <c r="S69" s="560">
        <f>'D-6-1'!S69+'D-6-2'!S69</f>
        <v>2</v>
      </c>
      <c r="T69" s="560">
        <f>'D-6-1'!T69+'D-6-2'!T69</f>
        <v>4</v>
      </c>
      <c r="U69" s="560">
        <f>'D-6-1'!U69+'D-6-2'!U69</f>
        <v>0</v>
      </c>
      <c r="V69" s="560">
        <f>'D-6-1'!V69+'D-6-2'!V69</f>
        <v>1</v>
      </c>
      <c r="W69" s="330" t="s">
        <v>536</v>
      </c>
      <c r="X69" s="753" t="s">
        <v>725</v>
      </c>
      <c r="Y69" s="754"/>
      <c r="Z69" s="329"/>
    </row>
    <row r="70" spans="1:26" ht="13.5" thickBot="1" x14ac:dyDescent="0.25">
      <c r="A70" s="757"/>
      <c r="B70" s="758"/>
      <c r="C70" s="330" t="s">
        <v>410</v>
      </c>
      <c r="D70" s="346">
        <f t="shared" si="0"/>
        <v>13</v>
      </c>
      <c r="E70" s="560">
        <f>'D-6-1'!E70+'D-6-2'!E70</f>
        <v>0</v>
      </c>
      <c r="F70" s="560">
        <f>'D-6-1'!F70+'D-6-2'!F70</f>
        <v>0</v>
      </c>
      <c r="G70" s="560">
        <f>'D-6-1'!G70+'D-6-2'!G70</f>
        <v>0</v>
      </c>
      <c r="H70" s="560">
        <f>'D-6-1'!H70+'D-6-2'!H70</f>
        <v>0</v>
      </c>
      <c r="I70" s="560">
        <f>'D-6-1'!I70+'D-6-2'!I70</f>
        <v>0</v>
      </c>
      <c r="J70" s="560">
        <f>'D-6-1'!J70+'D-6-2'!J70</f>
        <v>0</v>
      </c>
      <c r="K70" s="560">
        <f>'D-6-1'!K70+'D-6-2'!K70</f>
        <v>0</v>
      </c>
      <c r="L70" s="560">
        <f>'D-6-1'!L70+'D-6-2'!L70</f>
        <v>1</v>
      </c>
      <c r="M70" s="560">
        <f>'D-6-1'!M70+'D-6-2'!M70</f>
        <v>0</v>
      </c>
      <c r="N70" s="560">
        <f>'D-6-1'!N70+'D-6-2'!N70</f>
        <v>0</v>
      </c>
      <c r="O70" s="560">
        <f>'D-6-1'!O70+'D-6-2'!O70</f>
        <v>2</v>
      </c>
      <c r="P70" s="560">
        <f>'D-6-1'!P70+'D-6-2'!P70</f>
        <v>0</v>
      </c>
      <c r="Q70" s="560">
        <f>'D-6-1'!Q70+'D-6-2'!Q70</f>
        <v>0</v>
      </c>
      <c r="R70" s="560">
        <f>'D-6-1'!R70+'D-6-2'!R70</f>
        <v>1</v>
      </c>
      <c r="S70" s="560">
        <f>'D-6-1'!S70+'D-6-2'!S70</f>
        <v>1</v>
      </c>
      <c r="T70" s="560">
        <f>'D-6-1'!T70+'D-6-2'!T70</f>
        <v>4</v>
      </c>
      <c r="U70" s="560">
        <f>'D-6-1'!U70+'D-6-2'!U70</f>
        <v>2</v>
      </c>
      <c r="V70" s="560">
        <f>'D-6-1'!V70+'D-6-2'!V70</f>
        <v>2</v>
      </c>
      <c r="W70" s="330" t="s">
        <v>538</v>
      </c>
      <c r="X70" s="753"/>
      <c r="Y70" s="754"/>
      <c r="Z70" s="329"/>
    </row>
    <row r="71" spans="1:26" ht="13.5" thickBot="1" x14ac:dyDescent="0.25">
      <c r="A71" s="759" t="s">
        <v>473</v>
      </c>
      <c r="B71" s="761" t="s">
        <v>474</v>
      </c>
      <c r="C71" s="552" t="s">
        <v>409</v>
      </c>
      <c r="D71" s="553">
        <f t="shared" si="0"/>
        <v>97</v>
      </c>
      <c r="E71" s="558">
        <f>'D-6-1'!E71+'D-6-2'!E71</f>
        <v>0</v>
      </c>
      <c r="F71" s="558">
        <f>'D-6-1'!F71+'D-6-2'!F71</f>
        <v>0</v>
      </c>
      <c r="G71" s="558">
        <f>'D-6-1'!G71+'D-6-2'!G71</f>
        <v>0</v>
      </c>
      <c r="H71" s="558">
        <f>'D-6-1'!H71+'D-6-2'!H71</f>
        <v>0</v>
      </c>
      <c r="I71" s="558">
        <f>'D-6-1'!I71+'D-6-2'!I71</f>
        <v>0</v>
      </c>
      <c r="J71" s="558">
        <f>'D-6-1'!J71+'D-6-2'!J71</f>
        <v>0</v>
      </c>
      <c r="K71" s="558">
        <f>'D-6-1'!K71+'D-6-2'!K71</f>
        <v>2</v>
      </c>
      <c r="L71" s="558">
        <f>'D-6-1'!L71+'D-6-2'!L71</f>
        <v>2</v>
      </c>
      <c r="M71" s="558">
        <f>'D-6-1'!M71+'D-6-2'!M71</f>
        <v>9</v>
      </c>
      <c r="N71" s="558">
        <f>'D-6-1'!N71+'D-6-2'!N71</f>
        <v>9</v>
      </c>
      <c r="O71" s="558">
        <f>'D-6-1'!O71+'D-6-2'!O71</f>
        <v>16</v>
      </c>
      <c r="P71" s="558">
        <f>'D-6-1'!P71+'D-6-2'!P71</f>
        <v>14</v>
      </c>
      <c r="Q71" s="558">
        <f>'D-6-1'!Q71+'D-6-2'!Q71</f>
        <v>13</v>
      </c>
      <c r="R71" s="558">
        <f>'D-6-1'!R71+'D-6-2'!R71</f>
        <v>8</v>
      </c>
      <c r="S71" s="558">
        <f>'D-6-1'!S71+'D-6-2'!S71</f>
        <v>4</v>
      </c>
      <c r="T71" s="558">
        <f>'D-6-1'!T71+'D-6-2'!T71</f>
        <v>9</v>
      </c>
      <c r="U71" s="558">
        <f>'D-6-1'!U71+'D-6-2'!U71</f>
        <v>4</v>
      </c>
      <c r="V71" s="558">
        <f>'D-6-1'!V71+'D-6-2'!V71</f>
        <v>7</v>
      </c>
      <c r="W71" s="552" t="s">
        <v>536</v>
      </c>
      <c r="X71" s="745" t="s">
        <v>728</v>
      </c>
      <c r="Y71" s="747"/>
      <c r="Z71" s="329"/>
    </row>
    <row r="72" spans="1:26" ht="13.5" thickBot="1" x14ac:dyDescent="0.25">
      <c r="A72" s="763"/>
      <c r="B72" s="764"/>
      <c r="C72" s="331" t="s">
        <v>410</v>
      </c>
      <c r="D72" s="345">
        <f t="shared" ref="D72:D124" si="1">SUM(E72:V72)</f>
        <v>22</v>
      </c>
      <c r="E72" s="559">
        <f>'D-6-1'!E72+'D-6-2'!E72</f>
        <v>0</v>
      </c>
      <c r="F72" s="559">
        <f>'D-6-1'!F72+'D-6-2'!F72</f>
        <v>0</v>
      </c>
      <c r="G72" s="559">
        <f>'D-6-1'!G72+'D-6-2'!G72</f>
        <v>0</v>
      </c>
      <c r="H72" s="559">
        <f>'D-6-1'!H72+'D-6-2'!H72</f>
        <v>0</v>
      </c>
      <c r="I72" s="559">
        <f>'D-6-1'!I72+'D-6-2'!I72</f>
        <v>0</v>
      </c>
      <c r="J72" s="559">
        <f>'D-6-1'!J72+'D-6-2'!J72</f>
        <v>0</v>
      </c>
      <c r="K72" s="559">
        <f>'D-6-1'!K72+'D-6-2'!K72</f>
        <v>0</v>
      </c>
      <c r="L72" s="559">
        <f>'D-6-1'!L72+'D-6-2'!L72</f>
        <v>0</v>
      </c>
      <c r="M72" s="559">
        <f>'D-6-1'!M72+'D-6-2'!M72</f>
        <v>0</v>
      </c>
      <c r="N72" s="559">
        <f>'D-6-1'!N72+'D-6-2'!N72</f>
        <v>0</v>
      </c>
      <c r="O72" s="559">
        <f>'D-6-1'!O72+'D-6-2'!O72</f>
        <v>0</v>
      </c>
      <c r="P72" s="559">
        <f>'D-6-1'!P72+'D-6-2'!P72</f>
        <v>0</v>
      </c>
      <c r="Q72" s="559">
        <f>'D-6-1'!Q72+'D-6-2'!Q72</f>
        <v>2</v>
      </c>
      <c r="R72" s="559">
        <f>'D-6-1'!R72+'D-6-2'!R72</f>
        <v>4</v>
      </c>
      <c r="S72" s="559">
        <f>'D-6-1'!S72+'D-6-2'!S72</f>
        <v>8</v>
      </c>
      <c r="T72" s="559">
        <f>'D-6-1'!T72+'D-6-2'!T72</f>
        <v>4</v>
      </c>
      <c r="U72" s="559">
        <f>'D-6-1'!U72+'D-6-2'!U72</f>
        <v>3</v>
      </c>
      <c r="V72" s="559">
        <f>'D-6-1'!V72+'D-6-2'!V72</f>
        <v>1</v>
      </c>
      <c r="W72" s="331" t="s">
        <v>538</v>
      </c>
      <c r="X72" s="749"/>
      <c r="Y72" s="748"/>
      <c r="Z72" s="329"/>
    </row>
    <row r="73" spans="1:26" ht="17.25" customHeight="1" thickBot="1" x14ac:dyDescent="0.25">
      <c r="A73" s="757" t="s">
        <v>475</v>
      </c>
      <c r="B73" s="758" t="s">
        <v>476</v>
      </c>
      <c r="C73" s="330" t="s">
        <v>409</v>
      </c>
      <c r="D73" s="346">
        <f t="shared" si="1"/>
        <v>31</v>
      </c>
      <c r="E73" s="560">
        <f>'D-6-1'!E73+'D-6-2'!E73</f>
        <v>1</v>
      </c>
      <c r="F73" s="560">
        <f>'D-6-1'!F73+'D-6-2'!F73</f>
        <v>0</v>
      </c>
      <c r="G73" s="560">
        <f>'D-6-1'!G73+'D-6-2'!G73</f>
        <v>0</v>
      </c>
      <c r="H73" s="560">
        <f>'D-6-1'!H73+'D-6-2'!H73</f>
        <v>1</v>
      </c>
      <c r="I73" s="560">
        <f>'D-6-1'!I73+'D-6-2'!I73</f>
        <v>0</v>
      </c>
      <c r="J73" s="560">
        <f>'D-6-1'!J73+'D-6-2'!J73</f>
        <v>0</v>
      </c>
      <c r="K73" s="560">
        <f>'D-6-1'!K73+'D-6-2'!K73</f>
        <v>2</v>
      </c>
      <c r="L73" s="560">
        <f>'D-6-1'!L73+'D-6-2'!L73</f>
        <v>0</v>
      </c>
      <c r="M73" s="560">
        <f>'D-6-1'!M73+'D-6-2'!M73</f>
        <v>1</v>
      </c>
      <c r="N73" s="560">
        <f>'D-6-1'!N73+'D-6-2'!N73</f>
        <v>2</v>
      </c>
      <c r="O73" s="560">
        <f>'D-6-1'!O73+'D-6-2'!O73</f>
        <v>4</v>
      </c>
      <c r="P73" s="560">
        <f>'D-6-1'!P73+'D-6-2'!P73</f>
        <v>3</v>
      </c>
      <c r="Q73" s="560">
        <f>'D-6-1'!Q73+'D-6-2'!Q73</f>
        <v>6</v>
      </c>
      <c r="R73" s="560">
        <f>'D-6-1'!R73+'D-6-2'!R73</f>
        <v>3</v>
      </c>
      <c r="S73" s="560">
        <f>'D-6-1'!S73+'D-6-2'!S73</f>
        <v>2</v>
      </c>
      <c r="T73" s="560">
        <f>'D-6-1'!T73+'D-6-2'!T73</f>
        <v>1</v>
      </c>
      <c r="U73" s="560">
        <f>'D-6-1'!U73+'D-6-2'!U73</f>
        <v>0</v>
      </c>
      <c r="V73" s="560">
        <f>'D-6-1'!V73+'D-6-2'!V73</f>
        <v>5</v>
      </c>
      <c r="W73" s="330" t="s">
        <v>536</v>
      </c>
      <c r="X73" s="753" t="s">
        <v>729</v>
      </c>
      <c r="Y73" s="754"/>
      <c r="Z73" s="329"/>
    </row>
    <row r="74" spans="1:26" ht="13.5" thickBot="1" x14ac:dyDescent="0.25">
      <c r="A74" s="757"/>
      <c r="B74" s="758"/>
      <c r="C74" s="330" t="s">
        <v>410</v>
      </c>
      <c r="D74" s="346">
        <f t="shared" si="1"/>
        <v>17</v>
      </c>
      <c r="E74" s="560">
        <f>'D-6-1'!E74+'D-6-2'!E74</f>
        <v>0</v>
      </c>
      <c r="F74" s="560">
        <f>'D-6-1'!F74+'D-6-2'!F74</f>
        <v>0</v>
      </c>
      <c r="G74" s="560">
        <f>'D-6-1'!G74+'D-6-2'!G74</f>
        <v>0</v>
      </c>
      <c r="H74" s="560">
        <f>'D-6-1'!H74+'D-6-2'!H74</f>
        <v>0</v>
      </c>
      <c r="I74" s="560">
        <f>'D-6-1'!I74+'D-6-2'!I74</f>
        <v>1</v>
      </c>
      <c r="J74" s="560">
        <f>'D-6-1'!J74+'D-6-2'!J74</f>
        <v>0</v>
      </c>
      <c r="K74" s="560">
        <f>'D-6-1'!K74+'D-6-2'!K74</f>
        <v>1</v>
      </c>
      <c r="L74" s="560">
        <f>'D-6-1'!L74+'D-6-2'!L74</f>
        <v>0</v>
      </c>
      <c r="M74" s="560">
        <f>'D-6-1'!M74+'D-6-2'!M74</f>
        <v>1</v>
      </c>
      <c r="N74" s="560">
        <f>'D-6-1'!N74+'D-6-2'!N74</f>
        <v>0</v>
      </c>
      <c r="O74" s="560">
        <f>'D-6-1'!O74+'D-6-2'!O74</f>
        <v>0</v>
      </c>
      <c r="P74" s="560">
        <f>'D-6-1'!P74+'D-6-2'!P74</f>
        <v>4</v>
      </c>
      <c r="Q74" s="560">
        <f>'D-6-1'!Q74+'D-6-2'!Q74</f>
        <v>2</v>
      </c>
      <c r="R74" s="560">
        <f>'D-6-1'!R74+'D-6-2'!R74</f>
        <v>3</v>
      </c>
      <c r="S74" s="560">
        <f>'D-6-1'!S74+'D-6-2'!S74</f>
        <v>2</v>
      </c>
      <c r="T74" s="560">
        <f>'D-6-1'!T74+'D-6-2'!T74</f>
        <v>1</v>
      </c>
      <c r="U74" s="560">
        <f>'D-6-1'!U74+'D-6-2'!U74</f>
        <v>2</v>
      </c>
      <c r="V74" s="560">
        <f>'D-6-1'!V74+'D-6-2'!V74</f>
        <v>0</v>
      </c>
      <c r="W74" s="330" t="s">
        <v>538</v>
      </c>
      <c r="X74" s="753"/>
      <c r="Y74" s="754"/>
      <c r="Z74" s="329"/>
    </row>
    <row r="75" spans="1:26" ht="13.5" thickBot="1" x14ac:dyDescent="0.25">
      <c r="A75" s="759" t="s">
        <v>477</v>
      </c>
      <c r="B75" s="761" t="s">
        <v>478</v>
      </c>
      <c r="C75" s="552" t="s">
        <v>409</v>
      </c>
      <c r="D75" s="553">
        <f t="shared" si="1"/>
        <v>33</v>
      </c>
      <c r="E75" s="558">
        <f>'D-6-1'!E75+'D-6-2'!E75</f>
        <v>0</v>
      </c>
      <c r="F75" s="558">
        <f>'D-6-1'!F75+'D-6-2'!F75</f>
        <v>0</v>
      </c>
      <c r="G75" s="558">
        <f>'D-6-1'!G75+'D-6-2'!G75</f>
        <v>0</v>
      </c>
      <c r="H75" s="558">
        <f>'D-6-1'!H75+'D-6-2'!H75</f>
        <v>0</v>
      </c>
      <c r="I75" s="558">
        <f>'D-6-1'!I75+'D-6-2'!I75</f>
        <v>3</v>
      </c>
      <c r="J75" s="558">
        <f>'D-6-1'!J75+'D-6-2'!J75</f>
        <v>3</v>
      </c>
      <c r="K75" s="558">
        <f>'D-6-1'!K75+'D-6-2'!K75</f>
        <v>0</v>
      </c>
      <c r="L75" s="558">
        <f>'D-6-1'!L75+'D-6-2'!L75</f>
        <v>4</v>
      </c>
      <c r="M75" s="558">
        <f>'D-6-1'!M75+'D-6-2'!M75</f>
        <v>3</v>
      </c>
      <c r="N75" s="558">
        <f>'D-6-1'!N75+'D-6-2'!N75</f>
        <v>3</v>
      </c>
      <c r="O75" s="558">
        <f>'D-6-1'!O75+'D-6-2'!O75</f>
        <v>6</v>
      </c>
      <c r="P75" s="558">
        <f>'D-6-1'!P75+'D-6-2'!P75</f>
        <v>2</v>
      </c>
      <c r="Q75" s="558">
        <f>'D-6-1'!Q75+'D-6-2'!Q75</f>
        <v>1</v>
      </c>
      <c r="R75" s="558">
        <f>'D-6-1'!R75+'D-6-2'!R75</f>
        <v>3</v>
      </c>
      <c r="S75" s="558">
        <f>'D-6-1'!S75+'D-6-2'!S75</f>
        <v>2</v>
      </c>
      <c r="T75" s="558">
        <f>'D-6-1'!T75+'D-6-2'!T75</f>
        <v>1</v>
      </c>
      <c r="U75" s="558">
        <f>'D-6-1'!U75+'D-6-2'!U75</f>
        <v>2</v>
      </c>
      <c r="V75" s="558">
        <f>'D-6-1'!V75+'D-6-2'!V75</f>
        <v>0</v>
      </c>
      <c r="W75" s="552" t="s">
        <v>536</v>
      </c>
      <c r="X75" s="745" t="s">
        <v>730</v>
      </c>
      <c r="Y75" s="747"/>
      <c r="Z75" s="329"/>
    </row>
    <row r="76" spans="1:26" ht="13.5" thickBot="1" x14ac:dyDescent="0.25">
      <c r="A76" s="763"/>
      <c r="B76" s="764"/>
      <c r="C76" s="331" t="s">
        <v>410</v>
      </c>
      <c r="D76" s="345">
        <f t="shared" si="1"/>
        <v>9</v>
      </c>
      <c r="E76" s="559">
        <f>'D-6-1'!E76+'D-6-2'!E76</f>
        <v>0</v>
      </c>
      <c r="F76" s="559">
        <f>'D-6-1'!F76+'D-6-2'!F76</f>
        <v>0</v>
      </c>
      <c r="G76" s="559">
        <f>'D-6-1'!G76+'D-6-2'!G76</f>
        <v>0</v>
      </c>
      <c r="H76" s="559">
        <f>'D-6-1'!H76+'D-6-2'!H76</f>
        <v>0</v>
      </c>
      <c r="I76" s="559">
        <f>'D-6-1'!I76+'D-6-2'!I76</f>
        <v>0</v>
      </c>
      <c r="J76" s="559">
        <f>'D-6-1'!J76+'D-6-2'!J76</f>
        <v>0</v>
      </c>
      <c r="K76" s="559">
        <f>'D-6-1'!K76+'D-6-2'!K76</f>
        <v>0</v>
      </c>
      <c r="L76" s="559">
        <f>'D-6-1'!L76+'D-6-2'!L76</f>
        <v>0</v>
      </c>
      <c r="M76" s="559">
        <f>'D-6-1'!M76+'D-6-2'!M76</f>
        <v>0</v>
      </c>
      <c r="N76" s="559">
        <f>'D-6-1'!N76+'D-6-2'!N76</f>
        <v>1</v>
      </c>
      <c r="O76" s="559">
        <f>'D-6-1'!O76+'D-6-2'!O76</f>
        <v>0</v>
      </c>
      <c r="P76" s="559">
        <f>'D-6-1'!P76+'D-6-2'!P76</f>
        <v>3</v>
      </c>
      <c r="Q76" s="559">
        <f>'D-6-1'!Q76+'D-6-2'!Q76</f>
        <v>0</v>
      </c>
      <c r="R76" s="559">
        <f>'D-6-1'!R76+'D-6-2'!R76</f>
        <v>1</v>
      </c>
      <c r="S76" s="559">
        <f>'D-6-1'!S76+'D-6-2'!S76</f>
        <v>1</v>
      </c>
      <c r="T76" s="559">
        <f>'D-6-1'!T76+'D-6-2'!T76</f>
        <v>1</v>
      </c>
      <c r="U76" s="559">
        <f>'D-6-1'!U76+'D-6-2'!U76</f>
        <v>1</v>
      </c>
      <c r="V76" s="559">
        <f>'D-6-1'!V76+'D-6-2'!V76</f>
        <v>1</v>
      </c>
      <c r="W76" s="331" t="s">
        <v>538</v>
      </c>
      <c r="X76" s="749"/>
      <c r="Y76" s="748"/>
      <c r="Z76" s="329"/>
    </row>
    <row r="77" spans="1:26" ht="17.25" customHeight="1" thickBot="1" x14ac:dyDescent="0.25">
      <c r="A77" s="757" t="s">
        <v>479</v>
      </c>
      <c r="B77" s="758" t="s">
        <v>480</v>
      </c>
      <c r="C77" s="330" t="s">
        <v>409</v>
      </c>
      <c r="D77" s="346">
        <f t="shared" si="1"/>
        <v>5</v>
      </c>
      <c r="E77" s="560">
        <f>'D-6-1'!E77+'D-6-2'!E77</f>
        <v>0</v>
      </c>
      <c r="F77" s="560">
        <f>'D-6-1'!F77+'D-6-2'!F77</f>
        <v>0</v>
      </c>
      <c r="G77" s="560">
        <f>'D-6-1'!G77+'D-6-2'!G77</f>
        <v>0</v>
      </c>
      <c r="H77" s="560">
        <f>'D-6-1'!H77+'D-6-2'!H77</f>
        <v>0</v>
      </c>
      <c r="I77" s="560">
        <f>'D-6-1'!I77+'D-6-2'!I77</f>
        <v>0</v>
      </c>
      <c r="J77" s="560">
        <f>'D-6-1'!J77+'D-6-2'!J77</f>
        <v>0</v>
      </c>
      <c r="K77" s="560">
        <f>'D-6-1'!K77+'D-6-2'!K77</f>
        <v>1</v>
      </c>
      <c r="L77" s="560">
        <f>'D-6-1'!L77+'D-6-2'!L77</f>
        <v>0</v>
      </c>
      <c r="M77" s="560">
        <f>'D-6-1'!M77+'D-6-2'!M77</f>
        <v>0</v>
      </c>
      <c r="N77" s="560">
        <f>'D-6-1'!N77+'D-6-2'!N77</f>
        <v>0</v>
      </c>
      <c r="O77" s="560">
        <f>'D-6-1'!O77+'D-6-2'!O77</f>
        <v>1</v>
      </c>
      <c r="P77" s="560">
        <f>'D-6-1'!P77+'D-6-2'!P77</f>
        <v>0</v>
      </c>
      <c r="Q77" s="560">
        <f>'D-6-1'!Q77+'D-6-2'!Q77</f>
        <v>0</v>
      </c>
      <c r="R77" s="560">
        <f>'D-6-1'!R77+'D-6-2'!R77</f>
        <v>0</v>
      </c>
      <c r="S77" s="560">
        <f>'D-6-1'!S77+'D-6-2'!S77</f>
        <v>0</v>
      </c>
      <c r="T77" s="560">
        <f>'D-6-1'!T77+'D-6-2'!T77</f>
        <v>2</v>
      </c>
      <c r="U77" s="560">
        <f>'D-6-1'!U77+'D-6-2'!U77</f>
        <v>0</v>
      </c>
      <c r="V77" s="560">
        <f>'D-6-1'!V77+'D-6-2'!V77</f>
        <v>1</v>
      </c>
      <c r="W77" s="330" t="s">
        <v>536</v>
      </c>
      <c r="X77" s="753" t="s">
        <v>731</v>
      </c>
      <c r="Y77" s="754"/>
      <c r="Z77" s="329"/>
    </row>
    <row r="78" spans="1:26" ht="13.5" thickBot="1" x14ac:dyDescent="0.25">
      <c r="A78" s="757"/>
      <c r="B78" s="758"/>
      <c r="C78" s="330" t="s">
        <v>410</v>
      </c>
      <c r="D78" s="346">
        <f t="shared" si="1"/>
        <v>5</v>
      </c>
      <c r="E78" s="560">
        <f>'D-6-1'!E78+'D-6-2'!E78</f>
        <v>0</v>
      </c>
      <c r="F78" s="560">
        <f>'D-6-1'!F78+'D-6-2'!F78</f>
        <v>0</v>
      </c>
      <c r="G78" s="560">
        <f>'D-6-1'!G78+'D-6-2'!G78</f>
        <v>0</v>
      </c>
      <c r="H78" s="560">
        <f>'D-6-1'!H78+'D-6-2'!H78</f>
        <v>0</v>
      </c>
      <c r="I78" s="560">
        <f>'D-6-1'!I78+'D-6-2'!I78</f>
        <v>0</v>
      </c>
      <c r="J78" s="560">
        <f>'D-6-1'!J78+'D-6-2'!J78</f>
        <v>0</v>
      </c>
      <c r="K78" s="560">
        <f>'D-6-1'!K78+'D-6-2'!K78</f>
        <v>0</v>
      </c>
      <c r="L78" s="560">
        <f>'D-6-1'!L78+'D-6-2'!L78</f>
        <v>0</v>
      </c>
      <c r="M78" s="560">
        <f>'D-6-1'!M78+'D-6-2'!M78</f>
        <v>0</v>
      </c>
      <c r="N78" s="560">
        <f>'D-6-1'!N78+'D-6-2'!N78</f>
        <v>0</v>
      </c>
      <c r="O78" s="560">
        <f>'D-6-1'!O78+'D-6-2'!O78</f>
        <v>4</v>
      </c>
      <c r="P78" s="560">
        <f>'D-6-1'!P78+'D-6-2'!P78</f>
        <v>0</v>
      </c>
      <c r="Q78" s="560">
        <f>'D-6-1'!Q78+'D-6-2'!Q78</f>
        <v>0</v>
      </c>
      <c r="R78" s="560">
        <f>'D-6-1'!R78+'D-6-2'!R78</f>
        <v>0</v>
      </c>
      <c r="S78" s="560">
        <f>'D-6-1'!S78+'D-6-2'!S78</f>
        <v>0</v>
      </c>
      <c r="T78" s="560">
        <f>'D-6-1'!T78+'D-6-2'!T78</f>
        <v>0</v>
      </c>
      <c r="U78" s="560">
        <f>'D-6-1'!U78+'D-6-2'!U78</f>
        <v>0</v>
      </c>
      <c r="V78" s="560">
        <f>'D-6-1'!V78+'D-6-2'!V78</f>
        <v>1</v>
      </c>
      <c r="W78" s="330" t="s">
        <v>538</v>
      </c>
      <c r="X78" s="753"/>
      <c r="Y78" s="754"/>
      <c r="Z78" s="329"/>
    </row>
    <row r="79" spans="1:26" ht="13.5" thickBot="1" x14ac:dyDescent="0.25">
      <c r="A79" s="759" t="s">
        <v>481</v>
      </c>
      <c r="B79" s="761" t="s">
        <v>482</v>
      </c>
      <c r="C79" s="552" t="s">
        <v>409</v>
      </c>
      <c r="D79" s="553">
        <f t="shared" si="1"/>
        <v>6</v>
      </c>
      <c r="E79" s="558">
        <f>'D-6-1'!E79+'D-6-2'!E79</f>
        <v>0</v>
      </c>
      <c r="F79" s="558">
        <f>'D-6-1'!F79+'D-6-2'!F79</f>
        <v>0</v>
      </c>
      <c r="G79" s="558">
        <f>'D-6-1'!G79+'D-6-2'!G79</f>
        <v>0</v>
      </c>
      <c r="H79" s="558">
        <f>'D-6-1'!H79+'D-6-2'!H79</f>
        <v>0</v>
      </c>
      <c r="I79" s="558">
        <f>'D-6-1'!I79+'D-6-2'!I79</f>
        <v>0</v>
      </c>
      <c r="J79" s="558">
        <f>'D-6-1'!J79+'D-6-2'!J79</f>
        <v>0</v>
      </c>
      <c r="K79" s="558">
        <f>'D-6-1'!K79+'D-6-2'!K79</f>
        <v>0</v>
      </c>
      <c r="L79" s="558">
        <f>'D-6-1'!L79+'D-6-2'!L79</f>
        <v>0</v>
      </c>
      <c r="M79" s="558">
        <f>'D-6-1'!M79+'D-6-2'!M79</f>
        <v>1</v>
      </c>
      <c r="N79" s="558">
        <f>'D-6-1'!N79+'D-6-2'!N79</f>
        <v>2</v>
      </c>
      <c r="O79" s="558">
        <f>'D-6-1'!O79+'D-6-2'!O79</f>
        <v>0</v>
      </c>
      <c r="P79" s="558">
        <f>'D-6-1'!P79+'D-6-2'!P79</f>
        <v>1</v>
      </c>
      <c r="Q79" s="558">
        <f>'D-6-1'!Q79+'D-6-2'!Q79</f>
        <v>2</v>
      </c>
      <c r="R79" s="558">
        <f>'D-6-1'!R79+'D-6-2'!R79</f>
        <v>0</v>
      </c>
      <c r="S79" s="558">
        <f>'D-6-1'!S79+'D-6-2'!S79</f>
        <v>0</v>
      </c>
      <c r="T79" s="558">
        <f>'D-6-1'!T79+'D-6-2'!T79</f>
        <v>0</v>
      </c>
      <c r="U79" s="558">
        <f>'D-6-1'!U79+'D-6-2'!U79</f>
        <v>0</v>
      </c>
      <c r="V79" s="558">
        <f>'D-6-1'!V79+'D-6-2'!V79</f>
        <v>0</v>
      </c>
      <c r="W79" s="552" t="s">
        <v>536</v>
      </c>
      <c r="X79" s="745" t="s">
        <v>732</v>
      </c>
      <c r="Y79" s="747"/>
      <c r="Z79" s="329"/>
    </row>
    <row r="80" spans="1:26" ht="13.5" thickBot="1" x14ac:dyDescent="0.25">
      <c r="A80" s="763"/>
      <c r="B80" s="764"/>
      <c r="C80" s="331" t="s">
        <v>410</v>
      </c>
      <c r="D80" s="345">
        <f t="shared" si="1"/>
        <v>10</v>
      </c>
      <c r="E80" s="559">
        <f>'D-6-1'!E80+'D-6-2'!E80</f>
        <v>0</v>
      </c>
      <c r="F80" s="559">
        <f>'D-6-1'!F80+'D-6-2'!F80</f>
        <v>0</v>
      </c>
      <c r="G80" s="559">
        <f>'D-6-1'!G80+'D-6-2'!G80</f>
        <v>0</v>
      </c>
      <c r="H80" s="559">
        <f>'D-6-1'!H80+'D-6-2'!H80</f>
        <v>0</v>
      </c>
      <c r="I80" s="559">
        <f>'D-6-1'!I80+'D-6-2'!I80</f>
        <v>0</v>
      </c>
      <c r="J80" s="559">
        <f>'D-6-1'!J80+'D-6-2'!J80</f>
        <v>0</v>
      </c>
      <c r="K80" s="559">
        <f>'D-6-1'!K80+'D-6-2'!K80</f>
        <v>0</v>
      </c>
      <c r="L80" s="559">
        <f>'D-6-1'!L80+'D-6-2'!L80</f>
        <v>0</v>
      </c>
      <c r="M80" s="559">
        <f>'D-6-1'!M80+'D-6-2'!M80</f>
        <v>0</v>
      </c>
      <c r="N80" s="559">
        <f>'D-6-1'!N80+'D-6-2'!N80</f>
        <v>0</v>
      </c>
      <c r="O80" s="559">
        <f>'D-6-1'!O80+'D-6-2'!O80</f>
        <v>0</v>
      </c>
      <c r="P80" s="559">
        <f>'D-6-1'!P80+'D-6-2'!P80</f>
        <v>0</v>
      </c>
      <c r="Q80" s="559">
        <f>'D-6-1'!Q80+'D-6-2'!Q80</f>
        <v>1</v>
      </c>
      <c r="R80" s="559">
        <f>'D-6-1'!R80+'D-6-2'!R80</f>
        <v>4</v>
      </c>
      <c r="S80" s="559">
        <f>'D-6-1'!S80+'D-6-2'!S80</f>
        <v>1</v>
      </c>
      <c r="T80" s="559">
        <f>'D-6-1'!T80+'D-6-2'!T80</f>
        <v>0</v>
      </c>
      <c r="U80" s="559">
        <f>'D-6-1'!U80+'D-6-2'!U80</f>
        <v>2</v>
      </c>
      <c r="V80" s="559">
        <f>'D-6-1'!V80+'D-6-2'!V80</f>
        <v>2</v>
      </c>
      <c r="W80" s="331" t="s">
        <v>538</v>
      </c>
      <c r="X80" s="749"/>
      <c r="Y80" s="748"/>
      <c r="Z80" s="329"/>
    </row>
    <row r="81" spans="1:26" ht="17.25" customHeight="1" thickBot="1" x14ac:dyDescent="0.25">
      <c r="A81" s="757" t="s">
        <v>483</v>
      </c>
      <c r="B81" s="758" t="s">
        <v>484</v>
      </c>
      <c r="C81" s="330" t="s">
        <v>409</v>
      </c>
      <c r="D81" s="346">
        <f t="shared" si="1"/>
        <v>1</v>
      </c>
      <c r="E81" s="560">
        <f>'D-6-1'!E81+'D-6-2'!E81</f>
        <v>0</v>
      </c>
      <c r="F81" s="560">
        <f>'D-6-1'!F81+'D-6-2'!F81</f>
        <v>0</v>
      </c>
      <c r="G81" s="560">
        <f>'D-6-1'!G81+'D-6-2'!G81</f>
        <v>0</v>
      </c>
      <c r="H81" s="560">
        <f>'D-6-1'!H81+'D-6-2'!H81</f>
        <v>0</v>
      </c>
      <c r="I81" s="560">
        <f>'D-6-1'!I81+'D-6-2'!I81</f>
        <v>0</v>
      </c>
      <c r="J81" s="560">
        <f>'D-6-1'!J81+'D-6-2'!J81</f>
        <v>0</v>
      </c>
      <c r="K81" s="560">
        <f>'D-6-1'!K81+'D-6-2'!K81</f>
        <v>0</v>
      </c>
      <c r="L81" s="560">
        <f>'D-6-1'!L81+'D-6-2'!L81</f>
        <v>0</v>
      </c>
      <c r="M81" s="560">
        <f>'D-6-1'!M81+'D-6-2'!M81</f>
        <v>0</v>
      </c>
      <c r="N81" s="560">
        <f>'D-6-1'!N81+'D-6-2'!N81</f>
        <v>0</v>
      </c>
      <c r="O81" s="560">
        <f>'D-6-1'!O81+'D-6-2'!O81</f>
        <v>0</v>
      </c>
      <c r="P81" s="560">
        <f>'D-6-1'!P81+'D-6-2'!P81</f>
        <v>0</v>
      </c>
      <c r="Q81" s="560">
        <f>'D-6-1'!Q81+'D-6-2'!Q81</f>
        <v>0</v>
      </c>
      <c r="R81" s="560">
        <f>'D-6-1'!R81+'D-6-2'!R81</f>
        <v>0</v>
      </c>
      <c r="S81" s="560">
        <f>'D-6-1'!S81+'D-6-2'!S81</f>
        <v>1</v>
      </c>
      <c r="T81" s="560">
        <f>'D-6-1'!T81+'D-6-2'!T81</f>
        <v>0</v>
      </c>
      <c r="U81" s="560">
        <f>'D-6-1'!U81+'D-6-2'!U81</f>
        <v>0</v>
      </c>
      <c r="V81" s="560">
        <f>'D-6-1'!V81+'D-6-2'!V81</f>
        <v>0</v>
      </c>
      <c r="W81" s="330" t="s">
        <v>536</v>
      </c>
      <c r="X81" s="753" t="s">
        <v>733</v>
      </c>
      <c r="Y81" s="754"/>
      <c r="Z81" s="329"/>
    </row>
    <row r="82" spans="1:26" ht="13.5" thickBot="1" x14ac:dyDescent="0.25">
      <c r="A82" s="757"/>
      <c r="B82" s="758"/>
      <c r="C82" s="330" t="s">
        <v>410</v>
      </c>
      <c r="D82" s="346">
        <f t="shared" si="1"/>
        <v>0</v>
      </c>
      <c r="E82" s="560">
        <f>'D-6-1'!E82+'D-6-2'!E82</f>
        <v>0</v>
      </c>
      <c r="F82" s="560">
        <f>'D-6-1'!F82+'D-6-2'!F82</f>
        <v>0</v>
      </c>
      <c r="G82" s="560">
        <f>'D-6-1'!G82+'D-6-2'!G82</f>
        <v>0</v>
      </c>
      <c r="H82" s="560">
        <f>'D-6-1'!H82+'D-6-2'!H82</f>
        <v>0</v>
      </c>
      <c r="I82" s="560">
        <f>'D-6-1'!I82+'D-6-2'!I82</f>
        <v>0</v>
      </c>
      <c r="J82" s="560">
        <f>'D-6-1'!J82+'D-6-2'!J82</f>
        <v>0</v>
      </c>
      <c r="K82" s="560">
        <f>'D-6-1'!K82+'D-6-2'!K82</f>
        <v>0</v>
      </c>
      <c r="L82" s="560">
        <f>'D-6-1'!L82+'D-6-2'!L82</f>
        <v>0</v>
      </c>
      <c r="M82" s="560">
        <f>'D-6-1'!M82+'D-6-2'!M82</f>
        <v>0</v>
      </c>
      <c r="N82" s="560">
        <f>'D-6-1'!N82+'D-6-2'!N82</f>
        <v>0</v>
      </c>
      <c r="O82" s="560">
        <f>'D-6-1'!O82+'D-6-2'!O82</f>
        <v>0</v>
      </c>
      <c r="P82" s="560">
        <f>'D-6-1'!P82+'D-6-2'!P82</f>
        <v>0</v>
      </c>
      <c r="Q82" s="560">
        <f>'D-6-1'!Q82+'D-6-2'!Q82</f>
        <v>0</v>
      </c>
      <c r="R82" s="560">
        <f>'D-6-1'!R82+'D-6-2'!R82</f>
        <v>0</v>
      </c>
      <c r="S82" s="560">
        <f>'D-6-1'!S82+'D-6-2'!S82</f>
        <v>0</v>
      </c>
      <c r="T82" s="560">
        <f>'D-6-1'!T82+'D-6-2'!T82</f>
        <v>0</v>
      </c>
      <c r="U82" s="560">
        <f>'D-6-1'!U82+'D-6-2'!U82</f>
        <v>0</v>
      </c>
      <c r="V82" s="560">
        <f>'D-6-1'!V82+'D-6-2'!V82</f>
        <v>0</v>
      </c>
      <c r="W82" s="330" t="s">
        <v>538</v>
      </c>
      <c r="X82" s="753"/>
      <c r="Y82" s="754"/>
      <c r="Z82" s="329"/>
    </row>
    <row r="83" spans="1:26" ht="13.5" thickBot="1" x14ac:dyDescent="0.25">
      <c r="A83" s="759" t="s">
        <v>485</v>
      </c>
      <c r="B83" s="761" t="s">
        <v>486</v>
      </c>
      <c r="C83" s="552" t="s">
        <v>409</v>
      </c>
      <c r="D83" s="553">
        <f t="shared" si="1"/>
        <v>7</v>
      </c>
      <c r="E83" s="558">
        <f>'D-6-1'!E83+'D-6-2'!E83</f>
        <v>2</v>
      </c>
      <c r="F83" s="558">
        <f>'D-6-1'!F83+'D-6-2'!F83</f>
        <v>0</v>
      </c>
      <c r="G83" s="558">
        <f>'D-6-1'!G83+'D-6-2'!G83</f>
        <v>0</v>
      </c>
      <c r="H83" s="558">
        <f>'D-6-1'!H83+'D-6-2'!H83</f>
        <v>0</v>
      </c>
      <c r="I83" s="558">
        <f>'D-6-1'!I83+'D-6-2'!I83</f>
        <v>0</v>
      </c>
      <c r="J83" s="558">
        <f>'D-6-1'!J83+'D-6-2'!J83</f>
        <v>0</v>
      </c>
      <c r="K83" s="558">
        <f>'D-6-1'!K83+'D-6-2'!K83</f>
        <v>0</v>
      </c>
      <c r="L83" s="558">
        <f>'D-6-1'!L83+'D-6-2'!L83</f>
        <v>0</v>
      </c>
      <c r="M83" s="558">
        <f>'D-6-1'!M83+'D-6-2'!M83</f>
        <v>0</v>
      </c>
      <c r="N83" s="558">
        <f>'D-6-1'!N83+'D-6-2'!N83</f>
        <v>1</v>
      </c>
      <c r="O83" s="558">
        <f>'D-6-1'!O83+'D-6-2'!O83</f>
        <v>1</v>
      </c>
      <c r="P83" s="558">
        <f>'D-6-1'!P83+'D-6-2'!P83</f>
        <v>2</v>
      </c>
      <c r="Q83" s="558">
        <f>'D-6-1'!Q83+'D-6-2'!Q83</f>
        <v>0</v>
      </c>
      <c r="R83" s="558">
        <f>'D-6-1'!R83+'D-6-2'!R83</f>
        <v>1</v>
      </c>
      <c r="S83" s="558">
        <f>'D-6-1'!S83+'D-6-2'!S83</f>
        <v>0</v>
      </c>
      <c r="T83" s="558">
        <f>'D-6-1'!T83+'D-6-2'!T83</f>
        <v>0</v>
      </c>
      <c r="U83" s="558">
        <f>'D-6-1'!U83+'D-6-2'!U83</f>
        <v>0</v>
      </c>
      <c r="V83" s="558">
        <f>'D-6-1'!V83+'D-6-2'!V83</f>
        <v>0</v>
      </c>
      <c r="W83" s="552" t="s">
        <v>536</v>
      </c>
      <c r="X83" s="745" t="s">
        <v>734</v>
      </c>
      <c r="Y83" s="747"/>
      <c r="Z83" s="329"/>
    </row>
    <row r="84" spans="1:26" ht="13.5" thickBot="1" x14ac:dyDescent="0.25">
      <c r="A84" s="763"/>
      <c r="B84" s="764"/>
      <c r="C84" s="331" t="s">
        <v>410</v>
      </c>
      <c r="D84" s="345">
        <f t="shared" si="1"/>
        <v>2</v>
      </c>
      <c r="E84" s="559">
        <f>'D-6-1'!E84+'D-6-2'!E84</f>
        <v>0</v>
      </c>
      <c r="F84" s="559">
        <f>'D-6-1'!F84+'D-6-2'!F84</f>
        <v>0</v>
      </c>
      <c r="G84" s="559">
        <f>'D-6-1'!G84+'D-6-2'!G84</f>
        <v>0</v>
      </c>
      <c r="H84" s="559">
        <f>'D-6-1'!H84+'D-6-2'!H84</f>
        <v>0</v>
      </c>
      <c r="I84" s="559">
        <f>'D-6-1'!I84+'D-6-2'!I84</f>
        <v>0</v>
      </c>
      <c r="J84" s="559">
        <f>'D-6-1'!J84+'D-6-2'!J84</f>
        <v>0</v>
      </c>
      <c r="K84" s="559">
        <f>'D-6-1'!K84+'D-6-2'!K84</f>
        <v>0</v>
      </c>
      <c r="L84" s="559">
        <f>'D-6-1'!L84+'D-6-2'!L84</f>
        <v>0</v>
      </c>
      <c r="M84" s="559">
        <f>'D-6-1'!M84+'D-6-2'!M84</f>
        <v>0</v>
      </c>
      <c r="N84" s="559">
        <f>'D-6-1'!N84+'D-6-2'!N84</f>
        <v>0</v>
      </c>
      <c r="O84" s="559">
        <f>'D-6-1'!O84+'D-6-2'!O84</f>
        <v>1</v>
      </c>
      <c r="P84" s="559">
        <f>'D-6-1'!P84+'D-6-2'!P84</f>
        <v>0</v>
      </c>
      <c r="Q84" s="559">
        <f>'D-6-1'!Q84+'D-6-2'!Q84</f>
        <v>0</v>
      </c>
      <c r="R84" s="559">
        <f>'D-6-1'!R84+'D-6-2'!R84</f>
        <v>0</v>
      </c>
      <c r="S84" s="559">
        <f>'D-6-1'!S84+'D-6-2'!S84</f>
        <v>0</v>
      </c>
      <c r="T84" s="559">
        <f>'D-6-1'!T84+'D-6-2'!T84</f>
        <v>1</v>
      </c>
      <c r="U84" s="559">
        <f>'D-6-1'!U84+'D-6-2'!U84</f>
        <v>0</v>
      </c>
      <c r="V84" s="559">
        <f>'D-6-1'!V84+'D-6-2'!V84</f>
        <v>0</v>
      </c>
      <c r="W84" s="331" t="s">
        <v>538</v>
      </c>
      <c r="X84" s="749"/>
      <c r="Y84" s="748"/>
      <c r="Z84" s="329"/>
    </row>
    <row r="85" spans="1:26" ht="17.25" customHeight="1" thickBot="1" x14ac:dyDescent="0.25">
      <c r="A85" s="757" t="s">
        <v>487</v>
      </c>
      <c r="B85" s="758" t="s">
        <v>488</v>
      </c>
      <c r="C85" s="330" t="s">
        <v>409</v>
      </c>
      <c r="D85" s="346">
        <f t="shared" si="1"/>
        <v>20</v>
      </c>
      <c r="E85" s="560">
        <f>'D-6-1'!E85+'D-6-2'!E85</f>
        <v>0</v>
      </c>
      <c r="F85" s="560">
        <f>'D-6-1'!F85+'D-6-2'!F85</f>
        <v>0</v>
      </c>
      <c r="G85" s="560">
        <f>'D-6-1'!G85+'D-6-2'!G85</f>
        <v>0</v>
      </c>
      <c r="H85" s="560">
        <f>'D-6-1'!H85+'D-6-2'!H85</f>
        <v>0</v>
      </c>
      <c r="I85" s="560">
        <f>'D-6-1'!I85+'D-6-2'!I85</f>
        <v>1</v>
      </c>
      <c r="J85" s="560">
        <f>'D-6-1'!J85+'D-6-2'!J85</f>
        <v>1</v>
      </c>
      <c r="K85" s="560">
        <f>'D-6-1'!K85+'D-6-2'!K85</f>
        <v>2</v>
      </c>
      <c r="L85" s="560">
        <f>'D-6-1'!L85+'D-6-2'!L85</f>
        <v>2</v>
      </c>
      <c r="M85" s="560">
        <f>'D-6-1'!M85+'D-6-2'!M85</f>
        <v>1</v>
      </c>
      <c r="N85" s="560">
        <f>'D-6-1'!N85+'D-6-2'!N85</f>
        <v>1</v>
      </c>
      <c r="O85" s="560">
        <f>'D-6-1'!O85+'D-6-2'!O85</f>
        <v>3</v>
      </c>
      <c r="P85" s="560">
        <f>'D-6-1'!P85+'D-6-2'!P85</f>
        <v>1</v>
      </c>
      <c r="Q85" s="560">
        <f>'D-6-1'!Q85+'D-6-2'!Q85</f>
        <v>0</v>
      </c>
      <c r="R85" s="560">
        <f>'D-6-1'!R85+'D-6-2'!R85</f>
        <v>0</v>
      </c>
      <c r="S85" s="560">
        <f>'D-6-1'!S85+'D-6-2'!S85</f>
        <v>1</v>
      </c>
      <c r="T85" s="560">
        <f>'D-6-1'!T85+'D-6-2'!T85</f>
        <v>2</v>
      </c>
      <c r="U85" s="560">
        <f>'D-6-1'!U85+'D-6-2'!U85</f>
        <v>1</v>
      </c>
      <c r="V85" s="560">
        <f>'D-6-1'!V85+'D-6-2'!V85</f>
        <v>4</v>
      </c>
      <c r="W85" s="330" t="s">
        <v>536</v>
      </c>
      <c r="X85" s="753" t="s">
        <v>547</v>
      </c>
      <c r="Y85" s="754"/>
      <c r="Z85" s="329"/>
    </row>
    <row r="86" spans="1:26" ht="13.5" thickBot="1" x14ac:dyDescent="0.25">
      <c r="A86" s="757"/>
      <c r="B86" s="758"/>
      <c r="C86" s="330" t="s">
        <v>410</v>
      </c>
      <c r="D86" s="346">
        <f t="shared" si="1"/>
        <v>28</v>
      </c>
      <c r="E86" s="560">
        <f>'D-6-1'!E86+'D-6-2'!E86</f>
        <v>0</v>
      </c>
      <c r="F86" s="560">
        <f>'D-6-1'!F86+'D-6-2'!F86</f>
        <v>1</v>
      </c>
      <c r="G86" s="560">
        <f>'D-6-1'!G86+'D-6-2'!G86</f>
        <v>0</v>
      </c>
      <c r="H86" s="560">
        <f>'D-6-1'!H86+'D-6-2'!H86</f>
        <v>2</v>
      </c>
      <c r="I86" s="560">
        <f>'D-6-1'!I86+'D-6-2'!I86</f>
        <v>0</v>
      </c>
      <c r="J86" s="560">
        <f>'D-6-1'!J86+'D-6-2'!J86</f>
        <v>1</v>
      </c>
      <c r="K86" s="560">
        <f>'D-6-1'!K86+'D-6-2'!K86</f>
        <v>0</v>
      </c>
      <c r="L86" s="560">
        <f>'D-6-1'!L86+'D-6-2'!L86</f>
        <v>0</v>
      </c>
      <c r="M86" s="560">
        <f>'D-6-1'!M86+'D-6-2'!M86</f>
        <v>0</v>
      </c>
      <c r="N86" s="560">
        <f>'D-6-1'!N86+'D-6-2'!N86</f>
        <v>1</v>
      </c>
      <c r="O86" s="560">
        <f>'D-6-1'!O86+'D-6-2'!O86</f>
        <v>1</v>
      </c>
      <c r="P86" s="560">
        <f>'D-6-1'!P86+'D-6-2'!P86</f>
        <v>1</v>
      </c>
      <c r="Q86" s="560">
        <f>'D-6-1'!Q86+'D-6-2'!Q86</f>
        <v>3</v>
      </c>
      <c r="R86" s="560">
        <f>'D-6-1'!R86+'D-6-2'!R86</f>
        <v>2</v>
      </c>
      <c r="S86" s="560">
        <f>'D-6-1'!S86+'D-6-2'!S86</f>
        <v>5</v>
      </c>
      <c r="T86" s="560">
        <f>'D-6-1'!T86+'D-6-2'!T86</f>
        <v>3</v>
      </c>
      <c r="U86" s="560">
        <f>'D-6-1'!U86+'D-6-2'!U86</f>
        <v>3</v>
      </c>
      <c r="V86" s="560">
        <f>'D-6-1'!V86+'D-6-2'!V86</f>
        <v>5</v>
      </c>
      <c r="W86" s="330" t="s">
        <v>538</v>
      </c>
      <c r="X86" s="753"/>
      <c r="Y86" s="754"/>
      <c r="Z86" s="329"/>
    </row>
    <row r="87" spans="1:26" ht="13.5" thickBot="1" x14ac:dyDescent="0.25">
      <c r="A87" s="759" t="s">
        <v>489</v>
      </c>
      <c r="B87" s="761" t="s">
        <v>490</v>
      </c>
      <c r="C87" s="552" t="s">
        <v>409</v>
      </c>
      <c r="D87" s="553">
        <f t="shared" si="1"/>
        <v>18</v>
      </c>
      <c r="E87" s="558">
        <f>'D-6-1'!E87+'D-6-2'!E87</f>
        <v>1</v>
      </c>
      <c r="F87" s="558">
        <f>'D-6-1'!F87+'D-6-2'!F87</f>
        <v>0</v>
      </c>
      <c r="G87" s="558">
        <f>'D-6-1'!G87+'D-6-2'!G87</f>
        <v>0</v>
      </c>
      <c r="H87" s="558">
        <f>'D-6-1'!H87+'D-6-2'!H87</f>
        <v>0</v>
      </c>
      <c r="I87" s="558">
        <f>'D-6-1'!I87+'D-6-2'!I87</f>
        <v>0</v>
      </c>
      <c r="J87" s="558">
        <f>'D-6-1'!J87+'D-6-2'!J87</f>
        <v>0</v>
      </c>
      <c r="K87" s="558">
        <f>'D-6-1'!K87+'D-6-2'!K87</f>
        <v>1</v>
      </c>
      <c r="L87" s="558">
        <f>'D-6-1'!L87+'D-6-2'!L87</f>
        <v>1</v>
      </c>
      <c r="M87" s="558">
        <f>'D-6-1'!M87+'D-6-2'!M87</f>
        <v>0</v>
      </c>
      <c r="N87" s="558">
        <f>'D-6-1'!N87+'D-6-2'!N87</f>
        <v>0</v>
      </c>
      <c r="O87" s="558">
        <f>'D-6-1'!O87+'D-6-2'!O87</f>
        <v>6</v>
      </c>
      <c r="P87" s="558">
        <f>'D-6-1'!P87+'D-6-2'!P87</f>
        <v>6</v>
      </c>
      <c r="Q87" s="558">
        <f>'D-6-1'!Q87+'D-6-2'!Q87</f>
        <v>2</v>
      </c>
      <c r="R87" s="558">
        <f>'D-6-1'!R87+'D-6-2'!R87</f>
        <v>0</v>
      </c>
      <c r="S87" s="558">
        <f>'D-6-1'!S87+'D-6-2'!S87</f>
        <v>0</v>
      </c>
      <c r="T87" s="558">
        <f>'D-6-1'!T87+'D-6-2'!T87</f>
        <v>0</v>
      </c>
      <c r="U87" s="558">
        <f>'D-6-1'!U87+'D-6-2'!U87</f>
        <v>1</v>
      </c>
      <c r="V87" s="558">
        <f>'D-6-1'!V87+'D-6-2'!V87</f>
        <v>0</v>
      </c>
      <c r="W87" s="552" t="s">
        <v>536</v>
      </c>
      <c r="X87" s="745" t="s">
        <v>735</v>
      </c>
      <c r="Y87" s="747"/>
      <c r="Z87" s="329"/>
    </row>
    <row r="88" spans="1:26" ht="13.5" thickBot="1" x14ac:dyDescent="0.25">
      <c r="A88" s="763"/>
      <c r="B88" s="764"/>
      <c r="C88" s="331" t="s">
        <v>410</v>
      </c>
      <c r="D88" s="345">
        <f t="shared" si="1"/>
        <v>13</v>
      </c>
      <c r="E88" s="559">
        <f>'D-6-1'!E88+'D-6-2'!E88</f>
        <v>1</v>
      </c>
      <c r="F88" s="559">
        <f>'D-6-1'!F88+'D-6-2'!F88</f>
        <v>0</v>
      </c>
      <c r="G88" s="559">
        <f>'D-6-1'!G88+'D-6-2'!G88</f>
        <v>0</v>
      </c>
      <c r="H88" s="559">
        <f>'D-6-1'!H88+'D-6-2'!H88</f>
        <v>0</v>
      </c>
      <c r="I88" s="559">
        <f>'D-6-1'!I88+'D-6-2'!I88</f>
        <v>2</v>
      </c>
      <c r="J88" s="559">
        <f>'D-6-1'!J88+'D-6-2'!J88</f>
        <v>0</v>
      </c>
      <c r="K88" s="559">
        <f>'D-6-1'!K88+'D-6-2'!K88</f>
        <v>0</v>
      </c>
      <c r="L88" s="559">
        <f>'D-6-1'!L88+'D-6-2'!L88</f>
        <v>0</v>
      </c>
      <c r="M88" s="559">
        <f>'D-6-1'!M88+'D-6-2'!M88</f>
        <v>0</v>
      </c>
      <c r="N88" s="559">
        <f>'D-6-1'!N88+'D-6-2'!N88</f>
        <v>0</v>
      </c>
      <c r="O88" s="559">
        <f>'D-6-1'!O88+'D-6-2'!O88</f>
        <v>0</v>
      </c>
      <c r="P88" s="559">
        <f>'D-6-1'!P88+'D-6-2'!P88</f>
        <v>1</v>
      </c>
      <c r="Q88" s="559">
        <f>'D-6-1'!Q88+'D-6-2'!Q88</f>
        <v>2</v>
      </c>
      <c r="R88" s="559">
        <f>'D-6-1'!R88+'D-6-2'!R88</f>
        <v>5</v>
      </c>
      <c r="S88" s="559">
        <f>'D-6-1'!S88+'D-6-2'!S88</f>
        <v>2</v>
      </c>
      <c r="T88" s="559">
        <f>'D-6-1'!T88+'D-6-2'!T88</f>
        <v>0</v>
      </c>
      <c r="U88" s="559">
        <f>'D-6-1'!U88+'D-6-2'!U88</f>
        <v>0</v>
      </c>
      <c r="V88" s="559">
        <f>'D-6-1'!V88+'D-6-2'!V88</f>
        <v>0</v>
      </c>
      <c r="W88" s="331" t="s">
        <v>538</v>
      </c>
      <c r="X88" s="749"/>
      <c r="Y88" s="748"/>
      <c r="Z88" s="329"/>
    </row>
    <row r="89" spans="1:26" ht="17.25" customHeight="1" thickBot="1" x14ac:dyDescent="0.25">
      <c r="A89" s="757" t="s">
        <v>491</v>
      </c>
      <c r="B89" s="758" t="s">
        <v>492</v>
      </c>
      <c r="C89" s="330" t="s">
        <v>409</v>
      </c>
      <c r="D89" s="346">
        <f t="shared" si="1"/>
        <v>11</v>
      </c>
      <c r="E89" s="560">
        <f>'D-6-1'!E89+'D-6-2'!E89</f>
        <v>3</v>
      </c>
      <c r="F89" s="560">
        <f>'D-6-1'!F89+'D-6-2'!F89</f>
        <v>0</v>
      </c>
      <c r="G89" s="560">
        <f>'D-6-1'!G89+'D-6-2'!G89</f>
        <v>0</v>
      </c>
      <c r="H89" s="560">
        <f>'D-6-1'!H89+'D-6-2'!H89</f>
        <v>0</v>
      </c>
      <c r="I89" s="560">
        <f>'D-6-1'!I89+'D-6-2'!I89</f>
        <v>0</v>
      </c>
      <c r="J89" s="560">
        <f>'D-6-1'!J89+'D-6-2'!J89</f>
        <v>0</v>
      </c>
      <c r="K89" s="560">
        <f>'D-6-1'!K89+'D-6-2'!K89</f>
        <v>0</v>
      </c>
      <c r="L89" s="560">
        <f>'D-6-1'!L89+'D-6-2'!L89</f>
        <v>1</v>
      </c>
      <c r="M89" s="560">
        <f>'D-6-1'!M89+'D-6-2'!M89</f>
        <v>1</v>
      </c>
      <c r="N89" s="560">
        <f>'D-6-1'!N89+'D-6-2'!N89</f>
        <v>1</v>
      </c>
      <c r="O89" s="560">
        <f>'D-6-1'!O89+'D-6-2'!O89</f>
        <v>1</v>
      </c>
      <c r="P89" s="560">
        <f>'D-6-1'!P89+'D-6-2'!P89</f>
        <v>0</v>
      </c>
      <c r="Q89" s="560">
        <f>'D-6-1'!Q89+'D-6-2'!Q89</f>
        <v>1</v>
      </c>
      <c r="R89" s="560">
        <f>'D-6-1'!R89+'D-6-2'!R89</f>
        <v>1</v>
      </c>
      <c r="S89" s="560">
        <f>'D-6-1'!S89+'D-6-2'!S89</f>
        <v>0</v>
      </c>
      <c r="T89" s="560">
        <f>'D-6-1'!T89+'D-6-2'!T89</f>
        <v>1</v>
      </c>
      <c r="U89" s="560">
        <f>'D-6-1'!U89+'D-6-2'!U89</f>
        <v>0</v>
      </c>
      <c r="V89" s="560">
        <f>'D-6-1'!V89+'D-6-2'!V89</f>
        <v>1</v>
      </c>
      <c r="W89" s="330" t="s">
        <v>536</v>
      </c>
      <c r="X89" s="753" t="s">
        <v>736</v>
      </c>
      <c r="Y89" s="754"/>
      <c r="Z89" s="329"/>
    </row>
    <row r="90" spans="1:26" ht="13.5" thickBot="1" x14ac:dyDescent="0.25">
      <c r="A90" s="757"/>
      <c r="B90" s="758"/>
      <c r="C90" s="330" t="s">
        <v>410</v>
      </c>
      <c r="D90" s="346">
        <f t="shared" si="1"/>
        <v>4</v>
      </c>
      <c r="E90" s="560">
        <f>'D-6-1'!E90+'D-6-2'!E90</f>
        <v>0</v>
      </c>
      <c r="F90" s="560">
        <f>'D-6-1'!F90+'D-6-2'!F90</f>
        <v>0</v>
      </c>
      <c r="G90" s="560">
        <f>'D-6-1'!G90+'D-6-2'!G90</f>
        <v>0</v>
      </c>
      <c r="H90" s="560">
        <f>'D-6-1'!H90+'D-6-2'!H90</f>
        <v>0</v>
      </c>
      <c r="I90" s="560">
        <f>'D-6-1'!I90+'D-6-2'!I90</f>
        <v>0</v>
      </c>
      <c r="J90" s="560">
        <f>'D-6-1'!J90+'D-6-2'!J90</f>
        <v>0</v>
      </c>
      <c r="K90" s="560">
        <f>'D-6-1'!K90+'D-6-2'!K90</f>
        <v>0</v>
      </c>
      <c r="L90" s="560">
        <f>'D-6-1'!L90+'D-6-2'!L90</f>
        <v>1</v>
      </c>
      <c r="M90" s="560">
        <f>'D-6-1'!M90+'D-6-2'!M90</f>
        <v>0</v>
      </c>
      <c r="N90" s="560">
        <f>'D-6-1'!N90+'D-6-2'!N90</f>
        <v>0</v>
      </c>
      <c r="O90" s="560">
        <f>'D-6-1'!O90+'D-6-2'!O90</f>
        <v>0</v>
      </c>
      <c r="P90" s="560">
        <f>'D-6-1'!P90+'D-6-2'!P90</f>
        <v>0</v>
      </c>
      <c r="Q90" s="560">
        <f>'D-6-1'!Q90+'D-6-2'!Q90</f>
        <v>1</v>
      </c>
      <c r="R90" s="560">
        <f>'D-6-1'!R90+'D-6-2'!R90</f>
        <v>0</v>
      </c>
      <c r="S90" s="560">
        <f>'D-6-1'!S90+'D-6-2'!S90</f>
        <v>2</v>
      </c>
      <c r="T90" s="560">
        <f>'D-6-1'!T90+'D-6-2'!T90</f>
        <v>0</v>
      </c>
      <c r="U90" s="560">
        <f>'D-6-1'!U90+'D-6-2'!U90</f>
        <v>0</v>
      </c>
      <c r="V90" s="560">
        <f>'D-6-1'!V90+'D-6-2'!V90</f>
        <v>0</v>
      </c>
      <c r="W90" s="330" t="s">
        <v>538</v>
      </c>
      <c r="X90" s="753"/>
      <c r="Y90" s="754"/>
      <c r="Z90" s="329"/>
    </row>
    <row r="91" spans="1:26" ht="13.5" customHeight="1" thickBot="1" x14ac:dyDescent="0.25">
      <c r="A91" s="759" t="s">
        <v>493</v>
      </c>
      <c r="B91" s="761" t="s">
        <v>260</v>
      </c>
      <c r="C91" s="552" t="s">
        <v>409</v>
      </c>
      <c r="D91" s="553">
        <f t="shared" si="1"/>
        <v>1</v>
      </c>
      <c r="E91" s="558">
        <f>'D-6-1'!E91+'D-6-2'!E91</f>
        <v>0</v>
      </c>
      <c r="F91" s="558">
        <f>'D-6-1'!F91+'D-6-2'!F91</f>
        <v>0</v>
      </c>
      <c r="G91" s="558">
        <f>'D-6-1'!G91+'D-6-2'!G91</f>
        <v>0</v>
      </c>
      <c r="H91" s="558">
        <f>'D-6-1'!H91+'D-6-2'!H91</f>
        <v>0</v>
      </c>
      <c r="I91" s="558">
        <f>'D-6-1'!I91+'D-6-2'!I91</f>
        <v>0</v>
      </c>
      <c r="J91" s="558">
        <f>'D-6-1'!J91+'D-6-2'!J91</f>
        <v>0</v>
      </c>
      <c r="K91" s="558">
        <f>'D-6-1'!K91+'D-6-2'!K91</f>
        <v>0</v>
      </c>
      <c r="L91" s="558">
        <f>'D-6-1'!L91+'D-6-2'!L91</f>
        <v>0</v>
      </c>
      <c r="M91" s="558">
        <f>'D-6-1'!M91+'D-6-2'!M91</f>
        <v>0</v>
      </c>
      <c r="N91" s="558">
        <f>'D-6-1'!N91+'D-6-2'!N91</f>
        <v>0</v>
      </c>
      <c r="O91" s="558">
        <f>'D-6-1'!O91+'D-6-2'!O91</f>
        <v>0</v>
      </c>
      <c r="P91" s="558">
        <f>'D-6-1'!P91+'D-6-2'!P91</f>
        <v>0</v>
      </c>
      <c r="Q91" s="558">
        <f>'D-6-1'!Q91+'D-6-2'!Q91</f>
        <v>0</v>
      </c>
      <c r="R91" s="558">
        <f>'D-6-1'!R91+'D-6-2'!R91</f>
        <v>0</v>
      </c>
      <c r="S91" s="558">
        <f>'D-6-1'!S91+'D-6-2'!S91</f>
        <v>0</v>
      </c>
      <c r="T91" s="558">
        <f>'D-6-1'!T91+'D-6-2'!T91</f>
        <v>1</v>
      </c>
      <c r="U91" s="558">
        <f>'D-6-1'!U91+'D-6-2'!U91</f>
        <v>0</v>
      </c>
      <c r="V91" s="558">
        <f>'D-6-1'!V91+'D-6-2'!V91</f>
        <v>0</v>
      </c>
      <c r="W91" s="552" t="s">
        <v>536</v>
      </c>
      <c r="X91" s="745" t="s">
        <v>737</v>
      </c>
      <c r="Y91" s="747"/>
      <c r="Z91" s="329"/>
    </row>
    <row r="92" spans="1:26" ht="13.5" thickBot="1" x14ac:dyDescent="0.25">
      <c r="A92" s="763"/>
      <c r="B92" s="764"/>
      <c r="C92" s="331" t="s">
        <v>410</v>
      </c>
      <c r="D92" s="345">
        <f t="shared" si="1"/>
        <v>1</v>
      </c>
      <c r="E92" s="559">
        <f>'D-6-1'!E92+'D-6-2'!E92</f>
        <v>0</v>
      </c>
      <c r="F92" s="559">
        <f>'D-6-1'!F92+'D-6-2'!F92</f>
        <v>0</v>
      </c>
      <c r="G92" s="559">
        <f>'D-6-1'!G92+'D-6-2'!G92</f>
        <v>0</v>
      </c>
      <c r="H92" s="559">
        <f>'D-6-1'!H92+'D-6-2'!H92</f>
        <v>0</v>
      </c>
      <c r="I92" s="559">
        <f>'D-6-1'!I92+'D-6-2'!I92</f>
        <v>0</v>
      </c>
      <c r="J92" s="559">
        <f>'D-6-1'!J92+'D-6-2'!J92</f>
        <v>0</v>
      </c>
      <c r="K92" s="559">
        <f>'D-6-1'!K92+'D-6-2'!K92</f>
        <v>0</v>
      </c>
      <c r="L92" s="559">
        <f>'D-6-1'!L92+'D-6-2'!L92</f>
        <v>0</v>
      </c>
      <c r="M92" s="559">
        <f>'D-6-1'!M92+'D-6-2'!M92</f>
        <v>0</v>
      </c>
      <c r="N92" s="559">
        <f>'D-6-1'!N92+'D-6-2'!N92</f>
        <v>0</v>
      </c>
      <c r="O92" s="559">
        <f>'D-6-1'!O92+'D-6-2'!O92</f>
        <v>0</v>
      </c>
      <c r="P92" s="559">
        <f>'D-6-1'!P92+'D-6-2'!P92</f>
        <v>0</v>
      </c>
      <c r="Q92" s="559">
        <f>'D-6-1'!Q92+'D-6-2'!Q92</f>
        <v>0</v>
      </c>
      <c r="R92" s="559">
        <f>'D-6-1'!R92+'D-6-2'!R92</f>
        <v>0</v>
      </c>
      <c r="S92" s="559">
        <f>'D-6-1'!S92+'D-6-2'!S92</f>
        <v>0</v>
      </c>
      <c r="T92" s="559">
        <f>'D-6-1'!T92+'D-6-2'!T92</f>
        <v>1</v>
      </c>
      <c r="U92" s="559">
        <f>'D-6-1'!U92+'D-6-2'!U92</f>
        <v>0</v>
      </c>
      <c r="V92" s="559">
        <f>'D-6-1'!V92+'D-6-2'!V92</f>
        <v>0</v>
      </c>
      <c r="W92" s="331" t="s">
        <v>538</v>
      </c>
      <c r="X92" s="749"/>
      <c r="Y92" s="748"/>
      <c r="Z92" s="329"/>
    </row>
    <row r="93" spans="1:26" ht="17.25" customHeight="1" thickBot="1" x14ac:dyDescent="0.25">
      <c r="A93" s="757" t="s">
        <v>494</v>
      </c>
      <c r="B93" s="758" t="s">
        <v>495</v>
      </c>
      <c r="C93" s="330" t="s">
        <v>409</v>
      </c>
      <c r="D93" s="346">
        <f t="shared" si="1"/>
        <v>0</v>
      </c>
      <c r="E93" s="560">
        <f>'D-6-1'!E93+'D-6-2'!E93</f>
        <v>0</v>
      </c>
      <c r="F93" s="560">
        <f>'D-6-1'!F93+'D-6-2'!F93</f>
        <v>0</v>
      </c>
      <c r="G93" s="560">
        <f>'D-6-1'!G93+'D-6-2'!G93</f>
        <v>0</v>
      </c>
      <c r="H93" s="560">
        <f>'D-6-1'!H93+'D-6-2'!H93</f>
        <v>0</v>
      </c>
      <c r="I93" s="560">
        <f>'D-6-1'!I93+'D-6-2'!I93</f>
        <v>0</v>
      </c>
      <c r="J93" s="560">
        <f>'D-6-1'!J93+'D-6-2'!J93</f>
        <v>0</v>
      </c>
      <c r="K93" s="560">
        <f>'D-6-1'!K93+'D-6-2'!K93</f>
        <v>0</v>
      </c>
      <c r="L93" s="560">
        <f>'D-6-1'!L93+'D-6-2'!L93</f>
        <v>0</v>
      </c>
      <c r="M93" s="560">
        <f>'D-6-1'!M93+'D-6-2'!M93</f>
        <v>0</v>
      </c>
      <c r="N93" s="560">
        <f>'D-6-1'!N93+'D-6-2'!N93</f>
        <v>0</v>
      </c>
      <c r="O93" s="560">
        <f>'D-6-1'!O93+'D-6-2'!O93</f>
        <v>0</v>
      </c>
      <c r="P93" s="560">
        <f>'D-6-1'!P93+'D-6-2'!P93</f>
        <v>0</v>
      </c>
      <c r="Q93" s="560">
        <f>'D-6-1'!Q93+'D-6-2'!Q93</f>
        <v>0</v>
      </c>
      <c r="R93" s="560">
        <f>'D-6-1'!R93+'D-6-2'!R93</f>
        <v>0</v>
      </c>
      <c r="S93" s="560">
        <f>'D-6-1'!S93+'D-6-2'!S93</f>
        <v>0</v>
      </c>
      <c r="T93" s="560">
        <f>'D-6-1'!T93+'D-6-2'!T93</f>
        <v>0</v>
      </c>
      <c r="U93" s="560">
        <f>'D-6-1'!U93+'D-6-2'!U93</f>
        <v>0</v>
      </c>
      <c r="V93" s="560">
        <f>'D-6-1'!V93+'D-6-2'!V93</f>
        <v>0</v>
      </c>
      <c r="W93" s="330" t="s">
        <v>536</v>
      </c>
      <c r="X93" s="753" t="s">
        <v>758</v>
      </c>
      <c r="Y93" s="754"/>
      <c r="Z93" s="329"/>
    </row>
    <row r="94" spans="1:26" ht="13.5" thickBot="1" x14ac:dyDescent="0.25">
      <c r="A94" s="765"/>
      <c r="B94" s="766"/>
      <c r="C94" s="333" t="s">
        <v>410</v>
      </c>
      <c r="D94" s="554">
        <f t="shared" si="1"/>
        <v>2</v>
      </c>
      <c r="E94" s="561">
        <f>'D-6-1'!E94+'D-6-2'!E94</f>
        <v>0</v>
      </c>
      <c r="F94" s="561">
        <f>'D-6-1'!F94+'D-6-2'!F94</f>
        <v>0</v>
      </c>
      <c r="G94" s="561">
        <f>'D-6-1'!G94+'D-6-2'!G94</f>
        <v>0</v>
      </c>
      <c r="H94" s="561">
        <f>'D-6-1'!H94+'D-6-2'!H94</f>
        <v>0</v>
      </c>
      <c r="I94" s="561">
        <f>'D-6-1'!I94+'D-6-2'!I94</f>
        <v>0</v>
      </c>
      <c r="J94" s="561">
        <f>'D-6-1'!J94+'D-6-2'!J94</f>
        <v>0</v>
      </c>
      <c r="K94" s="561">
        <f>'D-6-1'!K94+'D-6-2'!K94</f>
        <v>0</v>
      </c>
      <c r="L94" s="561">
        <f>'D-6-1'!L94+'D-6-2'!L94</f>
        <v>0</v>
      </c>
      <c r="M94" s="561">
        <f>'D-6-1'!M94+'D-6-2'!M94</f>
        <v>0</v>
      </c>
      <c r="N94" s="561">
        <f>'D-6-1'!N94+'D-6-2'!N94</f>
        <v>1</v>
      </c>
      <c r="O94" s="561">
        <f>'D-6-1'!O94+'D-6-2'!O94</f>
        <v>1</v>
      </c>
      <c r="P94" s="561">
        <f>'D-6-1'!P94+'D-6-2'!P94</f>
        <v>0</v>
      </c>
      <c r="Q94" s="561">
        <f>'D-6-1'!Q94+'D-6-2'!Q94</f>
        <v>0</v>
      </c>
      <c r="R94" s="561">
        <f>'D-6-1'!R94+'D-6-2'!R94</f>
        <v>0</v>
      </c>
      <c r="S94" s="561">
        <f>'D-6-1'!S94+'D-6-2'!S94</f>
        <v>0</v>
      </c>
      <c r="T94" s="561">
        <f>'D-6-1'!T94+'D-6-2'!T94</f>
        <v>0</v>
      </c>
      <c r="U94" s="561">
        <f>'D-6-1'!U94+'D-6-2'!U94</f>
        <v>0</v>
      </c>
      <c r="V94" s="561">
        <f>'D-6-1'!V94+'D-6-2'!V94</f>
        <v>0</v>
      </c>
      <c r="W94" s="333" t="s">
        <v>538</v>
      </c>
      <c r="X94" s="755"/>
      <c r="Y94" s="754"/>
      <c r="Z94" s="329"/>
    </row>
    <row r="95" spans="1:26" ht="13.5" thickBot="1" x14ac:dyDescent="0.25">
      <c r="A95" s="767" t="s">
        <v>496</v>
      </c>
      <c r="B95" s="768" t="s">
        <v>497</v>
      </c>
      <c r="C95" s="334" t="s">
        <v>409</v>
      </c>
      <c r="D95" s="332">
        <f t="shared" si="1"/>
        <v>0</v>
      </c>
      <c r="E95" s="562">
        <f>'D-6-1'!E95+'D-6-2'!E95</f>
        <v>0</v>
      </c>
      <c r="F95" s="562">
        <f>'D-6-1'!F95+'D-6-2'!F95</f>
        <v>0</v>
      </c>
      <c r="G95" s="562">
        <f>'D-6-1'!G95+'D-6-2'!G95</f>
        <v>0</v>
      </c>
      <c r="H95" s="562">
        <f>'D-6-1'!H95+'D-6-2'!H95</f>
        <v>0</v>
      </c>
      <c r="I95" s="562">
        <f>'D-6-1'!I95+'D-6-2'!I95</f>
        <v>0</v>
      </c>
      <c r="J95" s="562">
        <f>'D-6-1'!J95+'D-6-2'!J95</f>
        <v>0</v>
      </c>
      <c r="K95" s="562">
        <f>'D-6-1'!K95+'D-6-2'!K95</f>
        <v>0</v>
      </c>
      <c r="L95" s="562">
        <f>'D-6-1'!L95+'D-6-2'!L95</f>
        <v>0</v>
      </c>
      <c r="M95" s="562">
        <f>'D-6-1'!M95+'D-6-2'!M95</f>
        <v>0</v>
      </c>
      <c r="N95" s="562">
        <f>'D-6-1'!N95+'D-6-2'!N95</f>
        <v>0</v>
      </c>
      <c r="O95" s="562">
        <f>'D-6-1'!O95+'D-6-2'!O95</f>
        <v>0</v>
      </c>
      <c r="P95" s="562">
        <f>'D-6-1'!P95+'D-6-2'!P95</f>
        <v>0</v>
      </c>
      <c r="Q95" s="562">
        <f>'D-6-1'!Q95+'D-6-2'!Q95</f>
        <v>0</v>
      </c>
      <c r="R95" s="562">
        <f>'D-6-1'!R95+'D-6-2'!R95</f>
        <v>0</v>
      </c>
      <c r="S95" s="562">
        <f>'D-6-1'!S95+'D-6-2'!S95</f>
        <v>0</v>
      </c>
      <c r="T95" s="562">
        <f>'D-6-1'!T95+'D-6-2'!T95</f>
        <v>0</v>
      </c>
      <c r="U95" s="562">
        <f>'D-6-1'!U95+'D-6-2'!U95</f>
        <v>0</v>
      </c>
      <c r="V95" s="562">
        <f>'D-6-1'!V95+'D-6-2'!V95</f>
        <v>0</v>
      </c>
      <c r="W95" s="334" t="s">
        <v>536</v>
      </c>
      <c r="X95" s="756" t="s">
        <v>759</v>
      </c>
      <c r="Y95" s="747"/>
      <c r="Z95" s="329"/>
    </row>
    <row r="96" spans="1:26" ht="13.5" thickBot="1" x14ac:dyDescent="0.25">
      <c r="A96" s="763"/>
      <c r="B96" s="764"/>
      <c r="C96" s="331" t="s">
        <v>410</v>
      </c>
      <c r="D96" s="345">
        <f t="shared" si="1"/>
        <v>1</v>
      </c>
      <c r="E96" s="559">
        <f>'D-6-1'!E96+'D-6-2'!E96</f>
        <v>0</v>
      </c>
      <c r="F96" s="559">
        <f>'D-6-1'!F96+'D-6-2'!F96</f>
        <v>0</v>
      </c>
      <c r="G96" s="559">
        <f>'D-6-1'!G96+'D-6-2'!G96</f>
        <v>0</v>
      </c>
      <c r="H96" s="559">
        <f>'D-6-1'!H96+'D-6-2'!H96</f>
        <v>0</v>
      </c>
      <c r="I96" s="559">
        <f>'D-6-1'!I96+'D-6-2'!I96</f>
        <v>0</v>
      </c>
      <c r="J96" s="559">
        <f>'D-6-1'!J96+'D-6-2'!J96</f>
        <v>0</v>
      </c>
      <c r="K96" s="559">
        <f>'D-6-1'!K96+'D-6-2'!K96</f>
        <v>0</v>
      </c>
      <c r="L96" s="559">
        <f>'D-6-1'!L96+'D-6-2'!L96</f>
        <v>0</v>
      </c>
      <c r="M96" s="559">
        <f>'D-6-1'!M96+'D-6-2'!M96</f>
        <v>0</v>
      </c>
      <c r="N96" s="559">
        <f>'D-6-1'!N96+'D-6-2'!N96</f>
        <v>0</v>
      </c>
      <c r="O96" s="559">
        <f>'D-6-1'!O96+'D-6-2'!O96</f>
        <v>0</v>
      </c>
      <c r="P96" s="559">
        <f>'D-6-1'!P96+'D-6-2'!P96</f>
        <v>0</v>
      </c>
      <c r="Q96" s="559">
        <f>'D-6-1'!Q96+'D-6-2'!Q96</f>
        <v>0</v>
      </c>
      <c r="R96" s="559">
        <f>'D-6-1'!R96+'D-6-2'!R96</f>
        <v>1</v>
      </c>
      <c r="S96" s="559">
        <f>'D-6-1'!S96+'D-6-2'!S96</f>
        <v>0</v>
      </c>
      <c r="T96" s="559">
        <f>'D-6-1'!T96+'D-6-2'!T96</f>
        <v>0</v>
      </c>
      <c r="U96" s="559">
        <f>'D-6-1'!U96+'D-6-2'!U96</f>
        <v>0</v>
      </c>
      <c r="V96" s="559">
        <f>'D-6-1'!V96+'D-6-2'!V96</f>
        <v>0</v>
      </c>
      <c r="W96" s="331" t="s">
        <v>538</v>
      </c>
      <c r="X96" s="749"/>
      <c r="Y96" s="748"/>
      <c r="Z96" s="329"/>
    </row>
    <row r="97" spans="1:26" ht="17.25" customHeight="1" thickBot="1" x14ac:dyDescent="0.25">
      <c r="A97" s="757" t="s">
        <v>498</v>
      </c>
      <c r="B97" s="758" t="s">
        <v>499</v>
      </c>
      <c r="C97" s="330" t="s">
        <v>409</v>
      </c>
      <c r="D97" s="346">
        <f t="shared" si="1"/>
        <v>20</v>
      </c>
      <c r="E97" s="560">
        <f>'D-6-1'!E97+'D-6-2'!E97</f>
        <v>0</v>
      </c>
      <c r="F97" s="560">
        <f>'D-6-1'!F97+'D-6-2'!F97</f>
        <v>0</v>
      </c>
      <c r="G97" s="560">
        <f>'D-6-1'!G97+'D-6-2'!G97</f>
        <v>0</v>
      </c>
      <c r="H97" s="560">
        <f>'D-6-1'!H97+'D-6-2'!H97</f>
        <v>0</v>
      </c>
      <c r="I97" s="560">
        <f>'D-6-1'!I97+'D-6-2'!I97</f>
        <v>0</v>
      </c>
      <c r="J97" s="560">
        <f>'D-6-1'!J97+'D-6-2'!J97</f>
        <v>0</v>
      </c>
      <c r="K97" s="560">
        <f>'D-6-1'!K97+'D-6-2'!K97</f>
        <v>0</v>
      </c>
      <c r="L97" s="560">
        <f>'D-6-1'!L97+'D-6-2'!L97</f>
        <v>1</v>
      </c>
      <c r="M97" s="560">
        <f>'D-6-1'!M97+'D-6-2'!M97</f>
        <v>0</v>
      </c>
      <c r="N97" s="560">
        <f>'D-6-1'!N97+'D-6-2'!N97</f>
        <v>1</v>
      </c>
      <c r="O97" s="560">
        <f>'D-6-1'!O97+'D-6-2'!O97</f>
        <v>2</v>
      </c>
      <c r="P97" s="560">
        <f>'D-6-1'!P97+'D-6-2'!P97</f>
        <v>2</v>
      </c>
      <c r="Q97" s="560">
        <f>'D-6-1'!Q97+'D-6-2'!Q97</f>
        <v>3</v>
      </c>
      <c r="R97" s="560">
        <f>'D-6-1'!R97+'D-6-2'!R97</f>
        <v>1</v>
      </c>
      <c r="S97" s="560">
        <f>'D-6-1'!S97+'D-6-2'!S97</f>
        <v>3</v>
      </c>
      <c r="T97" s="560">
        <f>'D-6-1'!T97+'D-6-2'!T97</f>
        <v>3</v>
      </c>
      <c r="U97" s="560">
        <f>'D-6-1'!U97+'D-6-2'!U97</f>
        <v>2</v>
      </c>
      <c r="V97" s="560">
        <f>'D-6-1'!V97+'D-6-2'!V97</f>
        <v>2</v>
      </c>
      <c r="W97" s="330" t="s">
        <v>536</v>
      </c>
      <c r="X97" s="753" t="s">
        <v>738</v>
      </c>
      <c r="Y97" s="754"/>
      <c r="Z97" s="329"/>
    </row>
    <row r="98" spans="1:26" ht="13.5" thickBot="1" x14ac:dyDescent="0.25">
      <c r="A98" s="757"/>
      <c r="B98" s="758"/>
      <c r="C98" s="330" t="s">
        <v>410</v>
      </c>
      <c r="D98" s="346">
        <f t="shared" si="1"/>
        <v>28</v>
      </c>
      <c r="E98" s="560">
        <f>'D-6-1'!E98+'D-6-2'!E98</f>
        <v>0</v>
      </c>
      <c r="F98" s="560">
        <f>'D-6-1'!F98+'D-6-2'!F98</f>
        <v>0</v>
      </c>
      <c r="G98" s="560">
        <f>'D-6-1'!G98+'D-6-2'!G98</f>
        <v>0</v>
      </c>
      <c r="H98" s="560">
        <f>'D-6-1'!H98+'D-6-2'!H98</f>
        <v>0</v>
      </c>
      <c r="I98" s="560">
        <f>'D-6-1'!I98+'D-6-2'!I98</f>
        <v>0</v>
      </c>
      <c r="J98" s="560">
        <f>'D-6-1'!J98+'D-6-2'!J98</f>
        <v>1</v>
      </c>
      <c r="K98" s="560">
        <f>'D-6-1'!K98+'D-6-2'!K98</f>
        <v>0</v>
      </c>
      <c r="L98" s="560">
        <f>'D-6-1'!L98+'D-6-2'!L98</f>
        <v>1</v>
      </c>
      <c r="M98" s="560">
        <f>'D-6-1'!M98+'D-6-2'!M98</f>
        <v>0</v>
      </c>
      <c r="N98" s="560">
        <f>'D-6-1'!N98+'D-6-2'!N98</f>
        <v>1</v>
      </c>
      <c r="O98" s="560">
        <f>'D-6-1'!O98+'D-6-2'!O98</f>
        <v>1</v>
      </c>
      <c r="P98" s="560">
        <f>'D-6-1'!P98+'D-6-2'!P98</f>
        <v>2</v>
      </c>
      <c r="Q98" s="560">
        <f>'D-6-1'!Q98+'D-6-2'!Q98</f>
        <v>3</v>
      </c>
      <c r="R98" s="560">
        <f>'D-6-1'!R98+'D-6-2'!R98</f>
        <v>3</v>
      </c>
      <c r="S98" s="560">
        <f>'D-6-1'!S98+'D-6-2'!S98</f>
        <v>6</v>
      </c>
      <c r="T98" s="560">
        <f>'D-6-1'!T98+'D-6-2'!T98</f>
        <v>3</v>
      </c>
      <c r="U98" s="560">
        <f>'D-6-1'!U98+'D-6-2'!U98</f>
        <v>3</v>
      </c>
      <c r="V98" s="560">
        <f>'D-6-1'!V98+'D-6-2'!V98</f>
        <v>4</v>
      </c>
      <c r="W98" s="330" t="s">
        <v>538</v>
      </c>
      <c r="X98" s="753"/>
      <c r="Y98" s="754"/>
      <c r="Z98" s="329"/>
    </row>
    <row r="99" spans="1:26" ht="13.5" thickBot="1" x14ac:dyDescent="0.25">
      <c r="A99" s="759" t="s">
        <v>500</v>
      </c>
      <c r="B99" s="761" t="s">
        <v>501</v>
      </c>
      <c r="C99" s="552" t="s">
        <v>409</v>
      </c>
      <c r="D99" s="553">
        <f t="shared" si="1"/>
        <v>0</v>
      </c>
      <c r="E99" s="558">
        <f>'D-6-1'!E99+'D-6-2'!E99</f>
        <v>0</v>
      </c>
      <c r="F99" s="558">
        <f>'D-6-1'!F99+'D-6-2'!F99</f>
        <v>0</v>
      </c>
      <c r="G99" s="558">
        <f>'D-6-1'!G99+'D-6-2'!G99</f>
        <v>0</v>
      </c>
      <c r="H99" s="558">
        <f>'D-6-1'!H99+'D-6-2'!H99</f>
        <v>0</v>
      </c>
      <c r="I99" s="558">
        <f>'D-6-1'!I99+'D-6-2'!I99</f>
        <v>0</v>
      </c>
      <c r="J99" s="558">
        <f>'D-6-1'!J99+'D-6-2'!J99</f>
        <v>0</v>
      </c>
      <c r="K99" s="558">
        <f>'D-6-1'!K99+'D-6-2'!K99</f>
        <v>0</v>
      </c>
      <c r="L99" s="558">
        <f>'D-6-1'!L99+'D-6-2'!L99</f>
        <v>0</v>
      </c>
      <c r="M99" s="558">
        <f>'D-6-1'!M99+'D-6-2'!M99</f>
        <v>0</v>
      </c>
      <c r="N99" s="558">
        <f>'D-6-1'!N99+'D-6-2'!N99</f>
        <v>0</v>
      </c>
      <c r="O99" s="558">
        <f>'D-6-1'!O99+'D-6-2'!O99</f>
        <v>0</v>
      </c>
      <c r="P99" s="558">
        <f>'D-6-1'!P99+'D-6-2'!P99</f>
        <v>0</v>
      </c>
      <c r="Q99" s="558">
        <f>'D-6-1'!Q99+'D-6-2'!Q99</f>
        <v>0</v>
      </c>
      <c r="R99" s="558">
        <f>'D-6-1'!R99+'D-6-2'!R99</f>
        <v>0</v>
      </c>
      <c r="S99" s="558">
        <f>'D-6-1'!S99+'D-6-2'!S99</f>
        <v>0</v>
      </c>
      <c r="T99" s="558">
        <f>'D-6-1'!T99+'D-6-2'!T99</f>
        <v>0</v>
      </c>
      <c r="U99" s="558">
        <f>'D-6-1'!U99+'D-6-2'!U99</f>
        <v>0</v>
      </c>
      <c r="V99" s="558">
        <f>'D-6-1'!V99+'D-6-2'!V99</f>
        <v>0</v>
      </c>
      <c r="W99" s="552" t="s">
        <v>536</v>
      </c>
      <c r="X99" s="745" t="s">
        <v>760</v>
      </c>
      <c r="Y99" s="747"/>
      <c r="Z99" s="329"/>
    </row>
    <row r="100" spans="1:26" ht="13.5" thickBot="1" x14ac:dyDescent="0.25">
      <c r="A100" s="763"/>
      <c r="B100" s="764"/>
      <c r="C100" s="331" t="s">
        <v>410</v>
      </c>
      <c r="D100" s="345">
        <f t="shared" si="1"/>
        <v>1</v>
      </c>
      <c r="E100" s="559">
        <f>'D-6-1'!E100+'D-6-2'!E100</f>
        <v>0</v>
      </c>
      <c r="F100" s="559">
        <f>'D-6-1'!F100+'D-6-2'!F100</f>
        <v>0</v>
      </c>
      <c r="G100" s="559">
        <f>'D-6-1'!G100+'D-6-2'!G100</f>
        <v>0</v>
      </c>
      <c r="H100" s="559">
        <f>'D-6-1'!H100+'D-6-2'!H100</f>
        <v>0</v>
      </c>
      <c r="I100" s="559">
        <f>'D-6-1'!I100+'D-6-2'!I100</f>
        <v>0</v>
      </c>
      <c r="J100" s="559">
        <f>'D-6-1'!J100+'D-6-2'!J100</f>
        <v>1</v>
      </c>
      <c r="K100" s="559">
        <f>'D-6-1'!K100+'D-6-2'!K100</f>
        <v>0</v>
      </c>
      <c r="L100" s="559">
        <f>'D-6-1'!L100+'D-6-2'!L100</f>
        <v>0</v>
      </c>
      <c r="M100" s="559">
        <f>'D-6-1'!M100+'D-6-2'!M100</f>
        <v>0</v>
      </c>
      <c r="N100" s="559">
        <f>'D-6-1'!N100+'D-6-2'!N100</f>
        <v>0</v>
      </c>
      <c r="O100" s="559">
        <f>'D-6-1'!O100+'D-6-2'!O100</f>
        <v>0</v>
      </c>
      <c r="P100" s="559">
        <f>'D-6-1'!P100+'D-6-2'!P100</f>
        <v>0</v>
      </c>
      <c r="Q100" s="559">
        <f>'D-6-1'!Q100+'D-6-2'!Q100</f>
        <v>0</v>
      </c>
      <c r="R100" s="559">
        <f>'D-6-1'!R100+'D-6-2'!R100</f>
        <v>0</v>
      </c>
      <c r="S100" s="559">
        <f>'D-6-1'!S100+'D-6-2'!S100</f>
        <v>0</v>
      </c>
      <c r="T100" s="559">
        <f>'D-6-1'!T100+'D-6-2'!T100</f>
        <v>0</v>
      </c>
      <c r="U100" s="559">
        <f>'D-6-1'!U100+'D-6-2'!U100</f>
        <v>0</v>
      </c>
      <c r="V100" s="559">
        <f>'D-6-1'!V100+'D-6-2'!V100</f>
        <v>0</v>
      </c>
      <c r="W100" s="331" t="s">
        <v>538</v>
      </c>
      <c r="X100" s="749"/>
      <c r="Y100" s="748"/>
      <c r="Z100" s="329"/>
    </row>
    <row r="101" spans="1:26" ht="17.25" customHeight="1" thickBot="1" x14ac:dyDescent="0.25">
      <c r="A101" s="757" t="s">
        <v>502</v>
      </c>
      <c r="B101" s="758" t="s">
        <v>503</v>
      </c>
      <c r="C101" s="330" t="s">
        <v>409</v>
      </c>
      <c r="D101" s="346">
        <f t="shared" si="1"/>
        <v>0</v>
      </c>
      <c r="E101" s="560">
        <f>'D-6-1'!E101+'D-6-2'!E101</f>
        <v>0</v>
      </c>
      <c r="F101" s="560">
        <f>'D-6-1'!F101+'D-6-2'!F101</f>
        <v>0</v>
      </c>
      <c r="G101" s="560">
        <f>'D-6-1'!G101+'D-6-2'!G101</f>
        <v>0</v>
      </c>
      <c r="H101" s="560">
        <f>'D-6-1'!H101+'D-6-2'!H101</f>
        <v>0</v>
      </c>
      <c r="I101" s="560">
        <f>'D-6-1'!I101+'D-6-2'!I101</f>
        <v>0</v>
      </c>
      <c r="J101" s="560">
        <f>'D-6-1'!J101+'D-6-2'!J101</f>
        <v>0</v>
      </c>
      <c r="K101" s="560">
        <f>'D-6-1'!K101+'D-6-2'!K101</f>
        <v>0</v>
      </c>
      <c r="L101" s="560">
        <f>'D-6-1'!L101+'D-6-2'!L101</f>
        <v>0</v>
      </c>
      <c r="M101" s="560">
        <f>'D-6-1'!M101+'D-6-2'!M101</f>
        <v>0</v>
      </c>
      <c r="N101" s="560">
        <f>'D-6-1'!N101+'D-6-2'!N101</f>
        <v>0</v>
      </c>
      <c r="O101" s="560">
        <f>'D-6-1'!O101+'D-6-2'!O101</f>
        <v>0</v>
      </c>
      <c r="P101" s="560">
        <f>'D-6-1'!P101+'D-6-2'!P101</f>
        <v>0</v>
      </c>
      <c r="Q101" s="560">
        <f>'D-6-1'!Q101+'D-6-2'!Q101</f>
        <v>0</v>
      </c>
      <c r="R101" s="560">
        <f>'D-6-1'!R101+'D-6-2'!R101</f>
        <v>0</v>
      </c>
      <c r="S101" s="560">
        <f>'D-6-1'!S101+'D-6-2'!S101</f>
        <v>0</v>
      </c>
      <c r="T101" s="560">
        <f>'D-6-1'!T101+'D-6-2'!T101</f>
        <v>0</v>
      </c>
      <c r="U101" s="560">
        <f>'D-6-1'!U101+'D-6-2'!U101</f>
        <v>0</v>
      </c>
      <c r="V101" s="560">
        <f>'D-6-1'!V101+'D-6-2'!V101</f>
        <v>0</v>
      </c>
      <c r="W101" s="330" t="s">
        <v>536</v>
      </c>
      <c r="X101" s="753" t="s">
        <v>761</v>
      </c>
      <c r="Y101" s="754"/>
      <c r="Z101" s="329"/>
    </row>
    <row r="102" spans="1:26" ht="13.5" thickBot="1" x14ac:dyDescent="0.25">
      <c r="A102" s="757"/>
      <c r="B102" s="758"/>
      <c r="C102" s="330" t="s">
        <v>410</v>
      </c>
      <c r="D102" s="346">
        <f t="shared" si="1"/>
        <v>0</v>
      </c>
      <c r="E102" s="560">
        <f>'D-6-1'!E102+'D-6-2'!E102</f>
        <v>0</v>
      </c>
      <c r="F102" s="560">
        <f>'D-6-1'!F102+'D-6-2'!F102</f>
        <v>0</v>
      </c>
      <c r="G102" s="560">
        <f>'D-6-1'!G102+'D-6-2'!G102</f>
        <v>0</v>
      </c>
      <c r="H102" s="560">
        <f>'D-6-1'!H102+'D-6-2'!H102</f>
        <v>0</v>
      </c>
      <c r="I102" s="560">
        <f>'D-6-1'!I102+'D-6-2'!I102</f>
        <v>0</v>
      </c>
      <c r="J102" s="560">
        <f>'D-6-1'!J102+'D-6-2'!J102</f>
        <v>0</v>
      </c>
      <c r="K102" s="560">
        <f>'D-6-1'!K102+'D-6-2'!K102</f>
        <v>0</v>
      </c>
      <c r="L102" s="560">
        <f>'D-6-1'!L102+'D-6-2'!L102</f>
        <v>0</v>
      </c>
      <c r="M102" s="560">
        <f>'D-6-1'!M102+'D-6-2'!M102</f>
        <v>0</v>
      </c>
      <c r="N102" s="560">
        <f>'D-6-1'!N102+'D-6-2'!N102</f>
        <v>0</v>
      </c>
      <c r="O102" s="560">
        <f>'D-6-1'!O102+'D-6-2'!O102</f>
        <v>0</v>
      </c>
      <c r="P102" s="560">
        <f>'D-6-1'!P102+'D-6-2'!P102</f>
        <v>0</v>
      </c>
      <c r="Q102" s="560">
        <f>'D-6-1'!Q102+'D-6-2'!Q102</f>
        <v>0</v>
      </c>
      <c r="R102" s="560">
        <f>'D-6-1'!R102+'D-6-2'!R102</f>
        <v>0</v>
      </c>
      <c r="S102" s="560">
        <f>'D-6-1'!S102+'D-6-2'!S102</f>
        <v>0</v>
      </c>
      <c r="T102" s="560">
        <f>'D-6-1'!T102+'D-6-2'!T102</f>
        <v>0</v>
      </c>
      <c r="U102" s="560">
        <f>'D-6-1'!U102+'D-6-2'!U102</f>
        <v>0</v>
      </c>
      <c r="V102" s="560">
        <f>'D-6-1'!V102+'D-6-2'!V102</f>
        <v>0</v>
      </c>
      <c r="W102" s="330" t="s">
        <v>538</v>
      </c>
      <c r="X102" s="753"/>
      <c r="Y102" s="754"/>
      <c r="Z102" s="329"/>
    </row>
    <row r="103" spans="1:26" ht="13.5" customHeight="1" thickBot="1" x14ac:dyDescent="0.25">
      <c r="A103" s="759" t="s">
        <v>504</v>
      </c>
      <c r="B103" s="761" t="s">
        <v>263</v>
      </c>
      <c r="C103" s="552" t="s">
        <v>409</v>
      </c>
      <c r="D103" s="553">
        <f t="shared" si="1"/>
        <v>34</v>
      </c>
      <c r="E103" s="558">
        <f>'D-6-1'!E103+'D-6-2'!E103</f>
        <v>34</v>
      </c>
      <c r="F103" s="558">
        <f>'D-6-1'!F103+'D-6-2'!F103</f>
        <v>0</v>
      </c>
      <c r="G103" s="558">
        <f>'D-6-1'!G103+'D-6-2'!G103</f>
        <v>0</v>
      </c>
      <c r="H103" s="558">
        <f>'D-6-1'!H103+'D-6-2'!H103</f>
        <v>0</v>
      </c>
      <c r="I103" s="558">
        <f>'D-6-1'!I103+'D-6-2'!I103</f>
        <v>0</v>
      </c>
      <c r="J103" s="558">
        <f>'D-6-1'!J103+'D-6-2'!J103</f>
        <v>0</v>
      </c>
      <c r="K103" s="558">
        <f>'D-6-1'!K103+'D-6-2'!K103</f>
        <v>0</v>
      </c>
      <c r="L103" s="558">
        <f>'D-6-1'!L103+'D-6-2'!L103</f>
        <v>0</v>
      </c>
      <c r="M103" s="558">
        <f>'D-6-1'!M103+'D-6-2'!M103</f>
        <v>0</v>
      </c>
      <c r="N103" s="558">
        <f>'D-6-1'!N103+'D-6-2'!N103</f>
        <v>0</v>
      </c>
      <c r="O103" s="558">
        <f>'D-6-1'!O103+'D-6-2'!O103</f>
        <v>0</v>
      </c>
      <c r="P103" s="558">
        <f>'D-6-1'!P103+'D-6-2'!P103</f>
        <v>0</v>
      </c>
      <c r="Q103" s="558">
        <f>'D-6-1'!Q103+'D-6-2'!Q103</f>
        <v>0</v>
      </c>
      <c r="R103" s="558">
        <f>'D-6-1'!R103+'D-6-2'!R103</f>
        <v>0</v>
      </c>
      <c r="S103" s="558">
        <f>'D-6-1'!S103+'D-6-2'!S103</f>
        <v>0</v>
      </c>
      <c r="T103" s="558">
        <f>'D-6-1'!T103+'D-6-2'!T103</f>
        <v>0</v>
      </c>
      <c r="U103" s="558">
        <f>'D-6-1'!U103+'D-6-2'!U103</f>
        <v>0</v>
      </c>
      <c r="V103" s="558">
        <f>'D-6-1'!V103+'D-6-2'!V103</f>
        <v>0</v>
      </c>
      <c r="W103" s="552" t="s">
        <v>536</v>
      </c>
      <c r="X103" s="745" t="s">
        <v>740</v>
      </c>
      <c r="Y103" s="747"/>
      <c r="Z103" s="329"/>
    </row>
    <row r="104" spans="1:26" ht="13.5" thickBot="1" x14ac:dyDescent="0.25">
      <c r="A104" s="763"/>
      <c r="B104" s="764"/>
      <c r="C104" s="331" t="s">
        <v>410</v>
      </c>
      <c r="D104" s="345">
        <f t="shared" si="1"/>
        <v>28</v>
      </c>
      <c r="E104" s="559">
        <f>'D-6-1'!E104+'D-6-2'!E104</f>
        <v>28</v>
      </c>
      <c r="F104" s="559">
        <f>'D-6-1'!F104+'D-6-2'!F104</f>
        <v>0</v>
      </c>
      <c r="G104" s="559">
        <f>'D-6-1'!G104+'D-6-2'!G104</f>
        <v>0</v>
      </c>
      <c r="H104" s="559">
        <f>'D-6-1'!H104+'D-6-2'!H104</f>
        <v>0</v>
      </c>
      <c r="I104" s="559">
        <f>'D-6-1'!I104+'D-6-2'!I104</f>
        <v>0</v>
      </c>
      <c r="J104" s="559">
        <f>'D-6-1'!J104+'D-6-2'!J104</f>
        <v>0</v>
      </c>
      <c r="K104" s="559">
        <f>'D-6-1'!K104+'D-6-2'!K104</f>
        <v>0</v>
      </c>
      <c r="L104" s="559">
        <f>'D-6-1'!L104+'D-6-2'!L104</f>
        <v>0</v>
      </c>
      <c r="M104" s="559">
        <f>'D-6-1'!M104+'D-6-2'!M104</f>
        <v>0</v>
      </c>
      <c r="N104" s="559">
        <f>'D-6-1'!N104+'D-6-2'!N104</f>
        <v>0</v>
      </c>
      <c r="O104" s="559">
        <f>'D-6-1'!O104+'D-6-2'!O104</f>
        <v>0</v>
      </c>
      <c r="P104" s="559">
        <f>'D-6-1'!P104+'D-6-2'!P104</f>
        <v>0</v>
      </c>
      <c r="Q104" s="559">
        <f>'D-6-1'!Q104+'D-6-2'!Q104</f>
        <v>0</v>
      </c>
      <c r="R104" s="559">
        <f>'D-6-1'!R104+'D-6-2'!R104</f>
        <v>0</v>
      </c>
      <c r="S104" s="559">
        <f>'D-6-1'!S104+'D-6-2'!S104</f>
        <v>0</v>
      </c>
      <c r="T104" s="559">
        <f>'D-6-1'!T104+'D-6-2'!T104</f>
        <v>0</v>
      </c>
      <c r="U104" s="559">
        <f>'D-6-1'!U104+'D-6-2'!U104</f>
        <v>0</v>
      </c>
      <c r="V104" s="559">
        <f>'D-6-1'!V104+'D-6-2'!V104</f>
        <v>0</v>
      </c>
      <c r="W104" s="331" t="s">
        <v>538</v>
      </c>
      <c r="X104" s="749"/>
      <c r="Y104" s="748"/>
      <c r="Z104" s="329"/>
    </row>
    <row r="105" spans="1:26" ht="21" customHeight="1" thickBot="1" x14ac:dyDescent="0.25">
      <c r="A105" s="757" t="s">
        <v>505</v>
      </c>
      <c r="B105" s="758" t="s">
        <v>506</v>
      </c>
      <c r="C105" s="330" t="s">
        <v>409</v>
      </c>
      <c r="D105" s="346">
        <f t="shared" si="1"/>
        <v>39</v>
      </c>
      <c r="E105" s="560">
        <f>'D-6-1'!E105+'D-6-2'!E105</f>
        <v>37</v>
      </c>
      <c r="F105" s="560">
        <f>'D-6-1'!F105+'D-6-2'!F105</f>
        <v>0</v>
      </c>
      <c r="G105" s="560">
        <f>'D-6-1'!G105+'D-6-2'!G105</f>
        <v>1</v>
      </c>
      <c r="H105" s="560">
        <f>'D-6-1'!H105+'D-6-2'!H105</f>
        <v>0</v>
      </c>
      <c r="I105" s="560">
        <f>'D-6-1'!I105+'D-6-2'!I105</f>
        <v>0</v>
      </c>
      <c r="J105" s="560">
        <f>'D-6-1'!J105+'D-6-2'!J105</f>
        <v>0</v>
      </c>
      <c r="K105" s="560">
        <f>'D-6-1'!K105+'D-6-2'!K105</f>
        <v>1</v>
      </c>
      <c r="L105" s="560">
        <f>'D-6-1'!L105+'D-6-2'!L105</f>
        <v>0</v>
      </c>
      <c r="M105" s="560">
        <f>'D-6-1'!M105+'D-6-2'!M105</f>
        <v>0</v>
      </c>
      <c r="N105" s="560">
        <f>'D-6-1'!N105+'D-6-2'!N105</f>
        <v>0</v>
      </c>
      <c r="O105" s="560">
        <f>'D-6-1'!O105+'D-6-2'!O105</f>
        <v>0</v>
      </c>
      <c r="P105" s="560">
        <f>'D-6-1'!P105+'D-6-2'!P105</f>
        <v>0</v>
      </c>
      <c r="Q105" s="560">
        <f>'D-6-1'!Q105+'D-6-2'!Q105</f>
        <v>0</v>
      </c>
      <c r="R105" s="560">
        <f>'D-6-1'!R105+'D-6-2'!R105</f>
        <v>0</v>
      </c>
      <c r="S105" s="560">
        <f>'D-6-1'!S105+'D-6-2'!S105</f>
        <v>0</v>
      </c>
      <c r="T105" s="560">
        <f>'D-6-1'!T105+'D-6-2'!T105</f>
        <v>0</v>
      </c>
      <c r="U105" s="560">
        <f>'D-6-1'!U105+'D-6-2'!U105</f>
        <v>0</v>
      </c>
      <c r="V105" s="560">
        <f>'D-6-1'!V105+'D-6-2'!V105</f>
        <v>0</v>
      </c>
      <c r="W105" s="330" t="s">
        <v>536</v>
      </c>
      <c r="X105" s="753" t="s">
        <v>739</v>
      </c>
      <c r="Y105" s="754"/>
      <c r="Z105" s="329"/>
    </row>
    <row r="106" spans="1:26" ht="21" customHeight="1" thickBot="1" x14ac:dyDescent="0.25">
      <c r="A106" s="757"/>
      <c r="B106" s="758"/>
      <c r="C106" s="330" t="s">
        <v>410</v>
      </c>
      <c r="D106" s="346">
        <f t="shared" si="1"/>
        <v>23</v>
      </c>
      <c r="E106" s="560">
        <f>'D-6-1'!E106+'D-6-2'!E106</f>
        <v>22</v>
      </c>
      <c r="F106" s="560">
        <f>'D-6-1'!F106+'D-6-2'!F106</f>
        <v>1</v>
      </c>
      <c r="G106" s="560">
        <f>'D-6-1'!G106+'D-6-2'!G106</f>
        <v>0</v>
      </c>
      <c r="H106" s="560">
        <f>'D-6-1'!H106+'D-6-2'!H106</f>
        <v>0</v>
      </c>
      <c r="I106" s="560">
        <f>'D-6-1'!I106+'D-6-2'!I106</f>
        <v>0</v>
      </c>
      <c r="J106" s="560">
        <f>'D-6-1'!J106+'D-6-2'!J106</f>
        <v>0</v>
      </c>
      <c r="K106" s="560">
        <f>'D-6-1'!K106+'D-6-2'!K106</f>
        <v>0</v>
      </c>
      <c r="L106" s="560">
        <f>'D-6-1'!L106+'D-6-2'!L106</f>
        <v>0</v>
      </c>
      <c r="M106" s="560">
        <f>'D-6-1'!M106+'D-6-2'!M106</f>
        <v>0</v>
      </c>
      <c r="N106" s="560">
        <f>'D-6-1'!N106+'D-6-2'!N106</f>
        <v>0</v>
      </c>
      <c r="O106" s="560">
        <f>'D-6-1'!O106+'D-6-2'!O106</f>
        <v>0</v>
      </c>
      <c r="P106" s="560">
        <f>'D-6-1'!P106+'D-6-2'!P106</f>
        <v>0</v>
      </c>
      <c r="Q106" s="560">
        <f>'D-6-1'!Q106+'D-6-2'!Q106</f>
        <v>0</v>
      </c>
      <c r="R106" s="560">
        <f>'D-6-1'!R106+'D-6-2'!R106</f>
        <v>0</v>
      </c>
      <c r="S106" s="560">
        <f>'D-6-1'!S106+'D-6-2'!S106</f>
        <v>0</v>
      </c>
      <c r="T106" s="560">
        <f>'D-6-1'!T106+'D-6-2'!T106</f>
        <v>0</v>
      </c>
      <c r="U106" s="560">
        <f>'D-6-1'!U106+'D-6-2'!U106</f>
        <v>0</v>
      </c>
      <c r="V106" s="560">
        <f>'D-6-1'!V106+'D-6-2'!V106</f>
        <v>0</v>
      </c>
      <c r="W106" s="330" t="s">
        <v>538</v>
      </c>
      <c r="X106" s="753"/>
      <c r="Y106" s="754"/>
      <c r="Z106" s="329"/>
    </row>
    <row r="107" spans="1:26" ht="21" customHeight="1" thickBot="1" x14ac:dyDescent="0.25">
      <c r="A107" s="759" t="s">
        <v>507</v>
      </c>
      <c r="B107" s="761" t="s">
        <v>508</v>
      </c>
      <c r="C107" s="552" t="s">
        <v>409</v>
      </c>
      <c r="D107" s="553">
        <f t="shared" si="1"/>
        <v>553</v>
      </c>
      <c r="E107" s="558">
        <f>'D-6-1'!E107+'D-6-2'!E107</f>
        <v>17</v>
      </c>
      <c r="F107" s="558">
        <f>'D-6-1'!F107+'D-6-2'!F107</f>
        <v>5</v>
      </c>
      <c r="G107" s="558">
        <f>'D-6-1'!G107+'D-6-2'!G107</f>
        <v>4</v>
      </c>
      <c r="H107" s="558">
        <f>'D-6-1'!H107+'D-6-2'!H107</f>
        <v>2</v>
      </c>
      <c r="I107" s="558">
        <f>'D-6-1'!I107+'D-6-2'!I107</f>
        <v>29</v>
      </c>
      <c r="J107" s="558">
        <f>'D-6-1'!J107+'D-6-2'!J107</f>
        <v>38</v>
      </c>
      <c r="K107" s="558">
        <f>'D-6-1'!K107+'D-6-2'!K107</f>
        <v>56</v>
      </c>
      <c r="L107" s="558">
        <f>'D-6-1'!L107+'D-6-2'!L107</f>
        <v>61</v>
      </c>
      <c r="M107" s="558">
        <f>'D-6-1'!M107+'D-6-2'!M107</f>
        <v>58</v>
      </c>
      <c r="N107" s="558">
        <f>'D-6-1'!N107+'D-6-2'!N107</f>
        <v>68</v>
      </c>
      <c r="O107" s="558">
        <f>'D-6-1'!O107+'D-6-2'!O107</f>
        <v>64</v>
      </c>
      <c r="P107" s="558">
        <f>'D-6-1'!P107+'D-6-2'!P107</f>
        <v>44</v>
      </c>
      <c r="Q107" s="558">
        <f>'D-6-1'!Q107+'D-6-2'!Q107</f>
        <v>25</v>
      </c>
      <c r="R107" s="558">
        <f>'D-6-1'!R107+'D-6-2'!R107</f>
        <v>21</v>
      </c>
      <c r="S107" s="558">
        <f>'D-6-1'!S107+'D-6-2'!S107</f>
        <v>17</v>
      </c>
      <c r="T107" s="558">
        <f>'D-6-1'!T107+'D-6-2'!T107</f>
        <v>17</v>
      </c>
      <c r="U107" s="558">
        <f>'D-6-1'!U107+'D-6-2'!U107</f>
        <v>10</v>
      </c>
      <c r="V107" s="558">
        <f>'D-6-1'!V107+'D-6-2'!V107</f>
        <v>17</v>
      </c>
      <c r="W107" s="552" t="s">
        <v>536</v>
      </c>
      <c r="X107" s="745" t="s">
        <v>741</v>
      </c>
      <c r="Y107" s="747"/>
      <c r="Z107" s="329"/>
    </row>
    <row r="108" spans="1:26" ht="21" customHeight="1" thickBot="1" x14ac:dyDescent="0.25">
      <c r="A108" s="763"/>
      <c r="B108" s="764"/>
      <c r="C108" s="331" t="s">
        <v>410</v>
      </c>
      <c r="D108" s="345">
        <f t="shared" si="1"/>
        <v>126</v>
      </c>
      <c r="E108" s="559">
        <f>'D-6-1'!E108+'D-6-2'!E108</f>
        <v>14</v>
      </c>
      <c r="F108" s="559">
        <f>'D-6-1'!F108+'D-6-2'!F108</f>
        <v>4</v>
      </c>
      <c r="G108" s="559">
        <f>'D-6-1'!G108+'D-6-2'!G108</f>
        <v>1</v>
      </c>
      <c r="H108" s="559">
        <f>'D-6-1'!H108+'D-6-2'!H108</f>
        <v>0</v>
      </c>
      <c r="I108" s="559">
        <f>'D-6-1'!I108+'D-6-2'!I108</f>
        <v>3</v>
      </c>
      <c r="J108" s="559">
        <f>'D-6-1'!J108+'D-6-2'!J108</f>
        <v>3</v>
      </c>
      <c r="K108" s="559">
        <f>'D-6-1'!K108+'D-6-2'!K108</f>
        <v>3</v>
      </c>
      <c r="L108" s="559">
        <f>'D-6-1'!L108+'D-6-2'!L108</f>
        <v>11</v>
      </c>
      <c r="M108" s="559">
        <f>'D-6-1'!M108+'D-6-2'!M108</f>
        <v>10</v>
      </c>
      <c r="N108" s="559">
        <f>'D-6-1'!N108+'D-6-2'!N108</f>
        <v>13</v>
      </c>
      <c r="O108" s="559">
        <f>'D-6-1'!O108+'D-6-2'!O108</f>
        <v>1</v>
      </c>
      <c r="P108" s="559">
        <f>'D-6-1'!P108+'D-6-2'!P108</f>
        <v>5</v>
      </c>
      <c r="Q108" s="559">
        <f>'D-6-1'!Q108+'D-6-2'!Q108</f>
        <v>6</v>
      </c>
      <c r="R108" s="559">
        <f>'D-6-1'!R108+'D-6-2'!R108</f>
        <v>13</v>
      </c>
      <c r="S108" s="559">
        <f>'D-6-1'!S108+'D-6-2'!S108</f>
        <v>10</v>
      </c>
      <c r="T108" s="559">
        <f>'D-6-1'!T108+'D-6-2'!T108</f>
        <v>17</v>
      </c>
      <c r="U108" s="559">
        <f>'D-6-1'!U108+'D-6-2'!U108</f>
        <v>3</v>
      </c>
      <c r="V108" s="559">
        <f>'D-6-1'!V108+'D-6-2'!V108</f>
        <v>9</v>
      </c>
      <c r="W108" s="331" t="s">
        <v>538</v>
      </c>
      <c r="X108" s="749"/>
      <c r="Y108" s="748"/>
      <c r="Z108" s="329"/>
    </row>
    <row r="109" spans="1:26" ht="17.25" customHeight="1" thickBot="1" x14ac:dyDescent="0.25">
      <c r="A109" s="757" t="s">
        <v>509</v>
      </c>
      <c r="B109" s="758" t="s">
        <v>510</v>
      </c>
      <c r="C109" s="330" t="s">
        <v>409</v>
      </c>
      <c r="D109" s="346">
        <f t="shared" si="1"/>
        <v>208</v>
      </c>
      <c r="E109" s="560">
        <f>'D-6-1'!E109+'D-6-2'!E109</f>
        <v>4</v>
      </c>
      <c r="F109" s="560">
        <f>'D-6-1'!F109+'D-6-2'!F109</f>
        <v>1</v>
      </c>
      <c r="G109" s="560">
        <f>'D-6-1'!G109+'D-6-2'!G109</f>
        <v>3</v>
      </c>
      <c r="H109" s="560">
        <f>'D-6-1'!H109+'D-6-2'!H109</f>
        <v>29</v>
      </c>
      <c r="I109" s="560">
        <f>'D-6-1'!I109+'D-6-2'!I109</f>
        <v>36</v>
      </c>
      <c r="J109" s="560">
        <f>'D-6-1'!J109+'D-6-2'!J109</f>
        <v>33</v>
      </c>
      <c r="K109" s="560">
        <f>'D-6-1'!K109+'D-6-2'!K109</f>
        <v>33</v>
      </c>
      <c r="L109" s="560">
        <f>'D-6-1'!L109+'D-6-2'!L109</f>
        <v>18</v>
      </c>
      <c r="M109" s="560">
        <f>'D-6-1'!M109+'D-6-2'!M109</f>
        <v>13</v>
      </c>
      <c r="N109" s="560">
        <f>'D-6-1'!N109+'D-6-2'!N109</f>
        <v>14</v>
      </c>
      <c r="O109" s="560">
        <f>'D-6-1'!O109+'D-6-2'!O109</f>
        <v>9</v>
      </c>
      <c r="P109" s="560">
        <f>'D-6-1'!P109+'D-6-2'!P109</f>
        <v>7</v>
      </c>
      <c r="Q109" s="560">
        <f>'D-6-1'!Q109+'D-6-2'!Q109</f>
        <v>5</v>
      </c>
      <c r="R109" s="560">
        <f>'D-6-1'!R109+'D-6-2'!R109</f>
        <v>2</v>
      </c>
      <c r="S109" s="560">
        <f>'D-6-1'!S109+'D-6-2'!S109</f>
        <v>1</v>
      </c>
      <c r="T109" s="560">
        <f>'D-6-1'!T109+'D-6-2'!T109</f>
        <v>0</v>
      </c>
      <c r="U109" s="560">
        <f>'D-6-1'!U109+'D-6-2'!U109</f>
        <v>0</v>
      </c>
      <c r="V109" s="560">
        <f>'D-6-1'!V109+'D-6-2'!V109</f>
        <v>0</v>
      </c>
      <c r="W109" s="330" t="s">
        <v>536</v>
      </c>
      <c r="X109" s="753" t="s">
        <v>589</v>
      </c>
      <c r="Y109" s="754"/>
      <c r="Z109" s="329"/>
    </row>
    <row r="110" spans="1:26" ht="13.5" thickBot="1" x14ac:dyDescent="0.25">
      <c r="A110" s="757"/>
      <c r="B110" s="758"/>
      <c r="C110" s="330" t="s">
        <v>410</v>
      </c>
      <c r="D110" s="346">
        <f t="shared" si="1"/>
        <v>23</v>
      </c>
      <c r="E110" s="560">
        <f>'D-6-1'!E110+'D-6-2'!E110</f>
        <v>2</v>
      </c>
      <c r="F110" s="560">
        <f>'D-6-1'!F110+'D-6-2'!F110</f>
        <v>0</v>
      </c>
      <c r="G110" s="560">
        <f>'D-6-1'!G110+'D-6-2'!G110</f>
        <v>0</v>
      </c>
      <c r="H110" s="560">
        <f>'D-6-1'!H110+'D-6-2'!H110</f>
        <v>2</v>
      </c>
      <c r="I110" s="560">
        <f>'D-6-1'!I110+'D-6-2'!I110</f>
        <v>3</v>
      </c>
      <c r="J110" s="560">
        <f>'D-6-1'!J110+'D-6-2'!J110</f>
        <v>1</v>
      </c>
      <c r="K110" s="560">
        <f>'D-6-1'!K110+'D-6-2'!K110</f>
        <v>6</v>
      </c>
      <c r="L110" s="560">
        <f>'D-6-1'!L110+'D-6-2'!L110</f>
        <v>2</v>
      </c>
      <c r="M110" s="560">
        <f>'D-6-1'!M110+'D-6-2'!M110</f>
        <v>4</v>
      </c>
      <c r="N110" s="560">
        <f>'D-6-1'!N110+'D-6-2'!N110</f>
        <v>1</v>
      </c>
      <c r="O110" s="560">
        <f>'D-6-1'!O110+'D-6-2'!O110</f>
        <v>0</v>
      </c>
      <c r="P110" s="560">
        <f>'D-6-1'!P110+'D-6-2'!P110</f>
        <v>2</v>
      </c>
      <c r="Q110" s="560">
        <f>'D-6-1'!Q110+'D-6-2'!Q110</f>
        <v>0</v>
      </c>
      <c r="R110" s="560">
        <f>'D-6-1'!R110+'D-6-2'!R110</f>
        <v>0</v>
      </c>
      <c r="S110" s="560">
        <f>'D-6-1'!S110+'D-6-2'!S110</f>
        <v>0</v>
      </c>
      <c r="T110" s="560">
        <f>'D-6-1'!T110+'D-6-2'!T110</f>
        <v>0</v>
      </c>
      <c r="U110" s="560">
        <f>'D-6-1'!U110+'D-6-2'!U110</f>
        <v>0</v>
      </c>
      <c r="V110" s="560">
        <f>'D-6-1'!V110+'D-6-2'!V110</f>
        <v>0</v>
      </c>
      <c r="W110" s="330" t="s">
        <v>538</v>
      </c>
      <c r="X110" s="753"/>
      <c r="Y110" s="754"/>
      <c r="Z110" s="329"/>
    </row>
    <row r="111" spans="1:26" ht="13.5" thickBot="1" x14ac:dyDescent="0.25">
      <c r="A111" s="759" t="s">
        <v>511</v>
      </c>
      <c r="B111" s="761" t="s">
        <v>512</v>
      </c>
      <c r="C111" s="552" t="s">
        <v>409</v>
      </c>
      <c r="D111" s="553">
        <f t="shared" si="1"/>
        <v>24</v>
      </c>
      <c r="E111" s="558">
        <f>'D-6-1'!E111+'D-6-2'!E111</f>
        <v>1</v>
      </c>
      <c r="F111" s="558">
        <f>'D-6-1'!F111+'D-6-2'!F111</f>
        <v>0</v>
      </c>
      <c r="G111" s="558">
        <f>'D-6-1'!G111+'D-6-2'!G111</f>
        <v>0</v>
      </c>
      <c r="H111" s="558">
        <f>'D-6-1'!H111+'D-6-2'!H111</f>
        <v>0</v>
      </c>
      <c r="I111" s="558">
        <f>'D-6-1'!I111+'D-6-2'!I111</f>
        <v>2</v>
      </c>
      <c r="J111" s="558">
        <f>'D-6-1'!J111+'D-6-2'!J111</f>
        <v>4</v>
      </c>
      <c r="K111" s="558">
        <f>'D-6-1'!K111+'D-6-2'!K111</f>
        <v>3</v>
      </c>
      <c r="L111" s="558">
        <f>'D-6-1'!L111+'D-6-2'!L111</f>
        <v>4</v>
      </c>
      <c r="M111" s="558">
        <f>'D-6-1'!M111+'D-6-2'!M111</f>
        <v>4</v>
      </c>
      <c r="N111" s="558">
        <f>'D-6-1'!N111+'D-6-2'!N111</f>
        <v>3</v>
      </c>
      <c r="O111" s="558">
        <f>'D-6-1'!O111+'D-6-2'!O111</f>
        <v>1</v>
      </c>
      <c r="P111" s="558">
        <f>'D-6-1'!P111+'D-6-2'!P111</f>
        <v>1</v>
      </c>
      <c r="Q111" s="558">
        <f>'D-6-1'!Q111+'D-6-2'!Q111</f>
        <v>1</v>
      </c>
      <c r="R111" s="558">
        <f>'D-6-1'!R111+'D-6-2'!R111</f>
        <v>0</v>
      </c>
      <c r="S111" s="558">
        <f>'D-6-1'!S111+'D-6-2'!S111</f>
        <v>0</v>
      </c>
      <c r="T111" s="558">
        <f>'D-6-1'!T111+'D-6-2'!T111</f>
        <v>0</v>
      </c>
      <c r="U111" s="558">
        <f>'D-6-1'!U111+'D-6-2'!U111</f>
        <v>0</v>
      </c>
      <c r="V111" s="558">
        <f>'D-6-1'!V111+'D-6-2'!V111</f>
        <v>0</v>
      </c>
      <c r="W111" s="552" t="s">
        <v>536</v>
      </c>
      <c r="X111" s="745" t="s">
        <v>742</v>
      </c>
      <c r="Y111" s="747"/>
      <c r="Z111" s="329"/>
    </row>
    <row r="112" spans="1:26" ht="13.5" thickBot="1" x14ac:dyDescent="0.25">
      <c r="A112" s="763"/>
      <c r="B112" s="764"/>
      <c r="C112" s="331" t="s">
        <v>410</v>
      </c>
      <c r="D112" s="345">
        <f t="shared" si="1"/>
        <v>2</v>
      </c>
      <c r="E112" s="559">
        <f>'D-6-1'!E112+'D-6-2'!E112</f>
        <v>0</v>
      </c>
      <c r="F112" s="559">
        <f>'D-6-1'!F112+'D-6-2'!F112</f>
        <v>0</v>
      </c>
      <c r="G112" s="559">
        <f>'D-6-1'!G112+'D-6-2'!G112</f>
        <v>0</v>
      </c>
      <c r="H112" s="559">
        <f>'D-6-1'!H112+'D-6-2'!H112</f>
        <v>0</v>
      </c>
      <c r="I112" s="559">
        <f>'D-6-1'!I112+'D-6-2'!I112</f>
        <v>0</v>
      </c>
      <c r="J112" s="559">
        <f>'D-6-1'!J112+'D-6-2'!J112</f>
        <v>1</v>
      </c>
      <c r="K112" s="559">
        <f>'D-6-1'!K112+'D-6-2'!K112</f>
        <v>1</v>
      </c>
      <c r="L112" s="559">
        <f>'D-6-1'!L112+'D-6-2'!L112</f>
        <v>0</v>
      </c>
      <c r="M112" s="559">
        <f>'D-6-1'!M112+'D-6-2'!M112</f>
        <v>0</v>
      </c>
      <c r="N112" s="559">
        <f>'D-6-1'!N112+'D-6-2'!N112</f>
        <v>0</v>
      </c>
      <c r="O112" s="559">
        <f>'D-6-1'!O112+'D-6-2'!O112</f>
        <v>0</v>
      </c>
      <c r="P112" s="559">
        <f>'D-6-1'!P112+'D-6-2'!P112</f>
        <v>0</v>
      </c>
      <c r="Q112" s="559">
        <f>'D-6-1'!Q112+'D-6-2'!Q112</f>
        <v>0</v>
      </c>
      <c r="R112" s="559">
        <f>'D-6-1'!R112+'D-6-2'!R112</f>
        <v>0</v>
      </c>
      <c r="S112" s="559">
        <f>'D-6-1'!S112+'D-6-2'!S112</f>
        <v>0</v>
      </c>
      <c r="T112" s="559">
        <f>'D-6-1'!T112+'D-6-2'!T112</f>
        <v>0</v>
      </c>
      <c r="U112" s="559">
        <f>'D-6-1'!U112+'D-6-2'!U112</f>
        <v>0</v>
      </c>
      <c r="V112" s="559">
        <f>'D-6-1'!V112+'D-6-2'!V112</f>
        <v>0</v>
      </c>
      <c r="W112" s="331" t="s">
        <v>538</v>
      </c>
      <c r="X112" s="749"/>
      <c r="Y112" s="748"/>
      <c r="Z112" s="329"/>
    </row>
    <row r="113" spans="1:27" ht="17.25" customHeight="1" thickBot="1" x14ac:dyDescent="0.25">
      <c r="A113" s="757" t="s">
        <v>513</v>
      </c>
      <c r="B113" s="758" t="s">
        <v>514</v>
      </c>
      <c r="C113" s="330" t="s">
        <v>409</v>
      </c>
      <c r="D113" s="346">
        <f t="shared" si="1"/>
        <v>18</v>
      </c>
      <c r="E113" s="560">
        <f>'D-6-1'!E113+'D-6-2'!E113</f>
        <v>1</v>
      </c>
      <c r="F113" s="560">
        <f>'D-6-1'!F113+'D-6-2'!F113</f>
        <v>3</v>
      </c>
      <c r="G113" s="560">
        <f>'D-6-1'!G113+'D-6-2'!G113</f>
        <v>3</v>
      </c>
      <c r="H113" s="560">
        <f>'D-6-1'!H113+'D-6-2'!H113</f>
        <v>1</v>
      </c>
      <c r="I113" s="560">
        <f>'D-6-1'!I113+'D-6-2'!I113</f>
        <v>2</v>
      </c>
      <c r="J113" s="560">
        <f>'D-6-1'!J113+'D-6-2'!J113</f>
        <v>1</v>
      </c>
      <c r="K113" s="560">
        <f>'D-6-1'!K113+'D-6-2'!K113</f>
        <v>4</v>
      </c>
      <c r="L113" s="560">
        <f>'D-6-1'!L113+'D-6-2'!L113</f>
        <v>2</v>
      </c>
      <c r="M113" s="560">
        <f>'D-6-1'!M113+'D-6-2'!M113</f>
        <v>0</v>
      </c>
      <c r="N113" s="560">
        <f>'D-6-1'!N113+'D-6-2'!N113</f>
        <v>0</v>
      </c>
      <c r="O113" s="560">
        <f>'D-6-1'!O113+'D-6-2'!O113</f>
        <v>1</v>
      </c>
      <c r="P113" s="560">
        <f>'D-6-1'!P113+'D-6-2'!P113</f>
        <v>0</v>
      </c>
      <c r="Q113" s="560">
        <f>'D-6-1'!Q113+'D-6-2'!Q113</f>
        <v>0</v>
      </c>
      <c r="R113" s="560">
        <f>'D-6-1'!R113+'D-6-2'!R113</f>
        <v>0</v>
      </c>
      <c r="S113" s="560">
        <f>'D-6-1'!S113+'D-6-2'!S113</f>
        <v>0</v>
      </c>
      <c r="T113" s="560">
        <f>'D-6-1'!T113+'D-6-2'!T113</f>
        <v>0</v>
      </c>
      <c r="U113" s="560">
        <f>'D-6-1'!U113+'D-6-2'!U113</f>
        <v>0</v>
      </c>
      <c r="V113" s="560">
        <f>'D-6-1'!V113+'D-6-2'!V113</f>
        <v>0</v>
      </c>
      <c r="W113" s="330" t="s">
        <v>536</v>
      </c>
      <c r="X113" s="753" t="s">
        <v>743</v>
      </c>
      <c r="Y113" s="754"/>
      <c r="Z113" s="329"/>
    </row>
    <row r="114" spans="1:27" ht="13.5" thickBot="1" x14ac:dyDescent="0.25">
      <c r="A114" s="757"/>
      <c r="B114" s="758"/>
      <c r="C114" s="330" t="s">
        <v>410</v>
      </c>
      <c r="D114" s="346">
        <f t="shared" si="1"/>
        <v>3</v>
      </c>
      <c r="E114" s="560">
        <f>'D-6-1'!E114+'D-6-2'!E114</f>
        <v>1</v>
      </c>
      <c r="F114" s="560">
        <f>'D-6-1'!F114+'D-6-2'!F114</f>
        <v>2</v>
      </c>
      <c r="G114" s="560">
        <f>'D-6-1'!G114+'D-6-2'!G114</f>
        <v>0</v>
      </c>
      <c r="H114" s="560">
        <f>'D-6-1'!H114+'D-6-2'!H114</f>
        <v>0</v>
      </c>
      <c r="I114" s="560">
        <f>'D-6-1'!I114+'D-6-2'!I114</f>
        <v>0</v>
      </c>
      <c r="J114" s="560">
        <f>'D-6-1'!J114+'D-6-2'!J114</f>
        <v>0</v>
      </c>
      <c r="K114" s="560">
        <f>'D-6-1'!K114+'D-6-2'!K114</f>
        <v>0</v>
      </c>
      <c r="L114" s="560">
        <f>'D-6-1'!L114+'D-6-2'!L114</f>
        <v>0</v>
      </c>
      <c r="M114" s="560">
        <f>'D-6-1'!M114+'D-6-2'!M114</f>
        <v>0</v>
      </c>
      <c r="N114" s="560">
        <f>'D-6-1'!N114+'D-6-2'!N114</f>
        <v>0</v>
      </c>
      <c r="O114" s="560">
        <f>'D-6-1'!O114+'D-6-2'!O114</f>
        <v>0</v>
      </c>
      <c r="P114" s="560">
        <f>'D-6-1'!P114+'D-6-2'!P114</f>
        <v>0</v>
      </c>
      <c r="Q114" s="560">
        <f>'D-6-1'!Q114+'D-6-2'!Q114</f>
        <v>0</v>
      </c>
      <c r="R114" s="560">
        <f>'D-6-1'!R114+'D-6-2'!R114</f>
        <v>0</v>
      </c>
      <c r="S114" s="560">
        <f>'D-6-1'!S114+'D-6-2'!S114</f>
        <v>0</v>
      </c>
      <c r="T114" s="560">
        <f>'D-6-1'!T114+'D-6-2'!T114</f>
        <v>0</v>
      </c>
      <c r="U114" s="560">
        <f>'D-6-1'!U114+'D-6-2'!U114</f>
        <v>0</v>
      </c>
      <c r="V114" s="560">
        <f>'D-6-1'!V114+'D-6-2'!V114</f>
        <v>0</v>
      </c>
      <c r="W114" s="330" t="s">
        <v>538</v>
      </c>
      <c r="X114" s="753"/>
      <c r="Y114" s="754"/>
      <c r="Z114" s="329"/>
    </row>
    <row r="115" spans="1:27" ht="13.5" thickBot="1" x14ac:dyDescent="0.25">
      <c r="A115" s="759" t="s">
        <v>515</v>
      </c>
      <c r="B115" s="761" t="s">
        <v>516</v>
      </c>
      <c r="C115" s="552" t="s">
        <v>409</v>
      </c>
      <c r="D115" s="553">
        <f t="shared" si="1"/>
        <v>14</v>
      </c>
      <c r="E115" s="558">
        <f>'D-6-1'!E115+'D-6-2'!E115</f>
        <v>0</v>
      </c>
      <c r="F115" s="558">
        <f>'D-6-1'!F115+'D-6-2'!F115</f>
        <v>0</v>
      </c>
      <c r="G115" s="558">
        <f>'D-6-1'!G115+'D-6-2'!G115</f>
        <v>0</v>
      </c>
      <c r="H115" s="558">
        <f>'D-6-1'!H115+'D-6-2'!H115</f>
        <v>1</v>
      </c>
      <c r="I115" s="558">
        <f>'D-6-1'!I115+'D-6-2'!I115</f>
        <v>0</v>
      </c>
      <c r="J115" s="558">
        <f>'D-6-1'!J115+'D-6-2'!J115</f>
        <v>3</v>
      </c>
      <c r="K115" s="558">
        <f>'D-6-1'!K115+'D-6-2'!K115</f>
        <v>1</v>
      </c>
      <c r="L115" s="558">
        <f>'D-6-1'!L115+'D-6-2'!L115</f>
        <v>2</v>
      </c>
      <c r="M115" s="558">
        <f>'D-6-1'!M115+'D-6-2'!M115</f>
        <v>1</v>
      </c>
      <c r="N115" s="558">
        <f>'D-6-1'!N115+'D-6-2'!N115</f>
        <v>1</v>
      </c>
      <c r="O115" s="558">
        <f>'D-6-1'!O115+'D-6-2'!O115</f>
        <v>2</v>
      </c>
      <c r="P115" s="558">
        <f>'D-6-1'!P115+'D-6-2'!P115</f>
        <v>1</v>
      </c>
      <c r="Q115" s="558">
        <f>'D-6-1'!Q115+'D-6-2'!Q115</f>
        <v>1</v>
      </c>
      <c r="R115" s="558">
        <f>'D-6-1'!R115+'D-6-2'!R115</f>
        <v>1</v>
      </c>
      <c r="S115" s="558">
        <f>'D-6-1'!S115+'D-6-2'!S115</f>
        <v>0</v>
      </c>
      <c r="T115" s="558">
        <f>'D-6-1'!T115+'D-6-2'!T115</f>
        <v>0</v>
      </c>
      <c r="U115" s="558">
        <f>'D-6-1'!U115+'D-6-2'!U115</f>
        <v>0</v>
      </c>
      <c r="V115" s="558">
        <f>'D-6-1'!V115+'D-6-2'!V115</f>
        <v>0</v>
      </c>
      <c r="W115" s="552" t="s">
        <v>536</v>
      </c>
      <c r="X115" s="745" t="s">
        <v>744</v>
      </c>
      <c r="Y115" s="747"/>
      <c r="Z115" s="329"/>
    </row>
    <row r="116" spans="1:27" ht="13.5" thickBot="1" x14ac:dyDescent="0.25">
      <c r="A116" s="763"/>
      <c r="B116" s="764"/>
      <c r="C116" s="331" t="s">
        <v>410</v>
      </c>
      <c r="D116" s="345">
        <f t="shared" si="1"/>
        <v>3</v>
      </c>
      <c r="E116" s="559">
        <f>'D-6-1'!E116+'D-6-2'!E116</f>
        <v>0</v>
      </c>
      <c r="F116" s="559">
        <f>'D-6-1'!F116+'D-6-2'!F116</f>
        <v>0</v>
      </c>
      <c r="G116" s="559">
        <f>'D-6-1'!G116+'D-6-2'!G116</f>
        <v>1</v>
      </c>
      <c r="H116" s="559">
        <f>'D-6-1'!H116+'D-6-2'!H116</f>
        <v>0</v>
      </c>
      <c r="I116" s="559">
        <f>'D-6-1'!I116+'D-6-2'!I116</f>
        <v>0</v>
      </c>
      <c r="J116" s="559">
        <f>'D-6-1'!J116+'D-6-2'!J116</f>
        <v>1</v>
      </c>
      <c r="K116" s="559">
        <f>'D-6-1'!K116+'D-6-2'!K116</f>
        <v>1</v>
      </c>
      <c r="L116" s="559">
        <f>'D-6-1'!L116+'D-6-2'!L116</f>
        <v>0</v>
      </c>
      <c r="M116" s="559">
        <f>'D-6-1'!M116+'D-6-2'!M116</f>
        <v>0</v>
      </c>
      <c r="N116" s="559">
        <f>'D-6-1'!N116+'D-6-2'!N116</f>
        <v>0</v>
      </c>
      <c r="O116" s="559">
        <f>'D-6-1'!O116+'D-6-2'!O116</f>
        <v>0</v>
      </c>
      <c r="P116" s="559">
        <f>'D-6-1'!P116+'D-6-2'!P116</f>
        <v>0</v>
      </c>
      <c r="Q116" s="559">
        <f>'D-6-1'!Q116+'D-6-2'!Q116</f>
        <v>0</v>
      </c>
      <c r="R116" s="559">
        <f>'D-6-1'!R116+'D-6-2'!R116</f>
        <v>0</v>
      </c>
      <c r="S116" s="559">
        <f>'D-6-1'!S116+'D-6-2'!S116</f>
        <v>0</v>
      </c>
      <c r="T116" s="559">
        <f>'D-6-1'!T116+'D-6-2'!T116</f>
        <v>0</v>
      </c>
      <c r="U116" s="559">
        <f>'D-6-1'!U116+'D-6-2'!U116</f>
        <v>0</v>
      </c>
      <c r="V116" s="559">
        <f>'D-6-1'!V116+'D-6-2'!V116</f>
        <v>0</v>
      </c>
      <c r="W116" s="331" t="s">
        <v>538</v>
      </c>
      <c r="X116" s="749"/>
      <c r="Y116" s="748"/>
      <c r="Z116" s="329"/>
    </row>
    <row r="117" spans="1:27" ht="17.25" customHeight="1" thickBot="1" x14ac:dyDescent="0.25">
      <c r="A117" s="757" t="s">
        <v>517</v>
      </c>
      <c r="B117" s="758" t="s">
        <v>518</v>
      </c>
      <c r="C117" s="330" t="s">
        <v>409</v>
      </c>
      <c r="D117" s="346">
        <f t="shared" si="1"/>
        <v>3</v>
      </c>
      <c r="E117" s="560">
        <f>'D-6-1'!E117+'D-6-2'!E117</f>
        <v>1</v>
      </c>
      <c r="F117" s="560">
        <f>'D-6-1'!F117+'D-6-2'!F117</f>
        <v>0</v>
      </c>
      <c r="G117" s="560">
        <f>'D-6-1'!G117+'D-6-2'!G117</f>
        <v>0</v>
      </c>
      <c r="H117" s="560">
        <f>'D-6-1'!H117+'D-6-2'!H117</f>
        <v>0</v>
      </c>
      <c r="I117" s="560">
        <f>'D-6-1'!I117+'D-6-2'!I117</f>
        <v>2</v>
      </c>
      <c r="J117" s="560">
        <f>'D-6-1'!J117+'D-6-2'!J117</f>
        <v>0</v>
      </c>
      <c r="K117" s="560">
        <f>'D-6-1'!K117+'D-6-2'!K117</f>
        <v>0</v>
      </c>
      <c r="L117" s="560">
        <f>'D-6-1'!L117+'D-6-2'!L117</f>
        <v>0</v>
      </c>
      <c r="M117" s="560">
        <f>'D-6-1'!M117+'D-6-2'!M117</f>
        <v>0</v>
      </c>
      <c r="N117" s="560">
        <f>'D-6-1'!N117+'D-6-2'!N117</f>
        <v>0</v>
      </c>
      <c r="O117" s="560">
        <f>'D-6-1'!O117+'D-6-2'!O117</f>
        <v>0</v>
      </c>
      <c r="P117" s="560">
        <f>'D-6-1'!P117+'D-6-2'!P117</f>
        <v>0</v>
      </c>
      <c r="Q117" s="560">
        <f>'D-6-1'!Q117+'D-6-2'!Q117</f>
        <v>0</v>
      </c>
      <c r="R117" s="560">
        <f>'D-6-1'!R117+'D-6-2'!R117</f>
        <v>0</v>
      </c>
      <c r="S117" s="560">
        <f>'D-6-1'!S117+'D-6-2'!S117</f>
        <v>0</v>
      </c>
      <c r="T117" s="560">
        <f>'D-6-1'!T117+'D-6-2'!T117</f>
        <v>0</v>
      </c>
      <c r="U117" s="560">
        <f>'D-6-1'!U117+'D-6-2'!U117</f>
        <v>0</v>
      </c>
      <c r="V117" s="560">
        <f>'D-6-1'!V117+'D-6-2'!V117</f>
        <v>0</v>
      </c>
      <c r="W117" s="330" t="s">
        <v>536</v>
      </c>
      <c r="X117" s="753" t="s">
        <v>745</v>
      </c>
      <c r="Y117" s="754"/>
      <c r="Z117" s="329"/>
    </row>
    <row r="118" spans="1:27" ht="13.5" thickBot="1" x14ac:dyDescent="0.25">
      <c r="A118" s="757"/>
      <c r="B118" s="758"/>
      <c r="C118" s="330" t="s">
        <v>410</v>
      </c>
      <c r="D118" s="346">
        <f t="shared" si="1"/>
        <v>1</v>
      </c>
      <c r="E118" s="560">
        <f>'D-6-1'!E118+'D-6-2'!E118</f>
        <v>0</v>
      </c>
      <c r="F118" s="560">
        <f>'D-6-1'!F118+'D-6-2'!F118</f>
        <v>0</v>
      </c>
      <c r="G118" s="560">
        <f>'D-6-1'!G118+'D-6-2'!G118</f>
        <v>0</v>
      </c>
      <c r="H118" s="560">
        <f>'D-6-1'!H118+'D-6-2'!H118</f>
        <v>0</v>
      </c>
      <c r="I118" s="560">
        <f>'D-6-1'!I118+'D-6-2'!I118</f>
        <v>1</v>
      </c>
      <c r="J118" s="560">
        <f>'D-6-1'!J118+'D-6-2'!J118</f>
        <v>0</v>
      </c>
      <c r="K118" s="560">
        <f>'D-6-1'!K118+'D-6-2'!K118</f>
        <v>0</v>
      </c>
      <c r="L118" s="560">
        <f>'D-6-1'!L118+'D-6-2'!L118</f>
        <v>0</v>
      </c>
      <c r="M118" s="560">
        <f>'D-6-1'!M118+'D-6-2'!M118</f>
        <v>0</v>
      </c>
      <c r="N118" s="560">
        <f>'D-6-1'!N118+'D-6-2'!N118</f>
        <v>0</v>
      </c>
      <c r="O118" s="560">
        <f>'D-6-1'!O118+'D-6-2'!O118</f>
        <v>0</v>
      </c>
      <c r="P118" s="560">
        <f>'D-6-1'!P118+'D-6-2'!P118</f>
        <v>0</v>
      </c>
      <c r="Q118" s="560">
        <f>'D-6-1'!Q118+'D-6-2'!Q118</f>
        <v>0</v>
      </c>
      <c r="R118" s="560">
        <f>'D-6-1'!R118+'D-6-2'!R118</f>
        <v>0</v>
      </c>
      <c r="S118" s="560">
        <f>'D-6-1'!S118+'D-6-2'!S118</f>
        <v>0</v>
      </c>
      <c r="T118" s="560">
        <f>'D-6-1'!T118+'D-6-2'!T118</f>
        <v>0</v>
      </c>
      <c r="U118" s="560">
        <f>'D-6-1'!U118+'D-6-2'!U118</f>
        <v>0</v>
      </c>
      <c r="V118" s="560">
        <f>'D-6-1'!V118+'D-6-2'!V118</f>
        <v>0</v>
      </c>
      <c r="W118" s="330" t="s">
        <v>538</v>
      </c>
      <c r="X118" s="753"/>
      <c r="Y118" s="754"/>
      <c r="Z118" s="329"/>
    </row>
    <row r="119" spans="1:27" ht="13.5" thickBot="1" x14ac:dyDescent="0.25">
      <c r="A119" s="759" t="s">
        <v>519</v>
      </c>
      <c r="B119" s="761" t="s">
        <v>520</v>
      </c>
      <c r="C119" s="552" t="s">
        <v>409</v>
      </c>
      <c r="D119" s="553">
        <f t="shared" si="1"/>
        <v>38</v>
      </c>
      <c r="E119" s="558">
        <f>'D-6-1'!E119+'D-6-2'!E119</f>
        <v>0</v>
      </c>
      <c r="F119" s="558">
        <f>'D-6-1'!F119+'D-6-2'!F119</f>
        <v>0</v>
      </c>
      <c r="G119" s="558">
        <f>'D-6-1'!G119+'D-6-2'!G119</f>
        <v>0</v>
      </c>
      <c r="H119" s="558">
        <f>'D-6-1'!H119+'D-6-2'!H119</f>
        <v>1</v>
      </c>
      <c r="I119" s="558">
        <f>'D-6-1'!I119+'D-6-2'!I119</f>
        <v>6</v>
      </c>
      <c r="J119" s="558">
        <f>'D-6-1'!J119+'D-6-2'!J119</f>
        <v>9</v>
      </c>
      <c r="K119" s="558">
        <f>'D-6-1'!K119+'D-6-2'!K119</f>
        <v>7</v>
      </c>
      <c r="L119" s="558">
        <f>'D-6-1'!L119+'D-6-2'!L119</f>
        <v>10</v>
      </c>
      <c r="M119" s="558">
        <f>'D-6-1'!M119+'D-6-2'!M119</f>
        <v>2</v>
      </c>
      <c r="N119" s="558">
        <f>'D-6-1'!N119+'D-6-2'!N119</f>
        <v>1</v>
      </c>
      <c r="O119" s="558">
        <f>'D-6-1'!O119+'D-6-2'!O119</f>
        <v>1</v>
      </c>
      <c r="P119" s="558">
        <f>'D-6-1'!P119+'D-6-2'!P119</f>
        <v>1</v>
      </c>
      <c r="Q119" s="558">
        <f>'D-6-1'!Q119+'D-6-2'!Q119</f>
        <v>0</v>
      </c>
      <c r="R119" s="558">
        <f>'D-6-1'!R119+'D-6-2'!R119</f>
        <v>0</v>
      </c>
      <c r="S119" s="558">
        <f>'D-6-1'!S119+'D-6-2'!S119</f>
        <v>0</v>
      </c>
      <c r="T119" s="558">
        <f>'D-6-1'!T119+'D-6-2'!T119</f>
        <v>0</v>
      </c>
      <c r="U119" s="558">
        <f>'D-6-1'!U119+'D-6-2'!U119</f>
        <v>0</v>
      </c>
      <c r="V119" s="558">
        <f>'D-6-1'!V119+'D-6-2'!V119</f>
        <v>0</v>
      </c>
      <c r="W119" s="552" t="s">
        <v>536</v>
      </c>
      <c r="X119" s="745" t="s">
        <v>746</v>
      </c>
      <c r="Y119" s="747"/>
      <c r="Z119" s="329"/>
    </row>
    <row r="120" spans="1:27" ht="13.5" thickBot="1" x14ac:dyDescent="0.25">
      <c r="A120" s="763"/>
      <c r="B120" s="764"/>
      <c r="C120" s="331" t="s">
        <v>410</v>
      </c>
      <c r="D120" s="345">
        <f t="shared" si="1"/>
        <v>5</v>
      </c>
      <c r="E120" s="559">
        <f>'D-6-1'!E120+'D-6-2'!E120</f>
        <v>0</v>
      </c>
      <c r="F120" s="559">
        <f>'D-6-1'!F120+'D-6-2'!F120</f>
        <v>0</v>
      </c>
      <c r="G120" s="559">
        <f>'D-6-1'!G120+'D-6-2'!G120</f>
        <v>0</v>
      </c>
      <c r="H120" s="559">
        <f>'D-6-1'!H120+'D-6-2'!H120</f>
        <v>0</v>
      </c>
      <c r="I120" s="559">
        <f>'D-6-1'!I120+'D-6-2'!I120</f>
        <v>0</v>
      </c>
      <c r="J120" s="559">
        <f>'D-6-1'!J120+'D-6-2'!J120</f>
        <v>1</v>
      </c>
      <c r="K120" s="559">
        <f>'D-6-1'!K120+'D-6-2'!K120</f>
        <v>0</v>
      </c>
      <c r="L120" s="559">
        <f>'D-6-1'!L120+'D-6-2'!L120</f>
        <v>1</v>
      </c>
      <c r="M120" s="559">
        <f>'D-6-1'!M120+'D-6-2'!M120</f>
        <v>3</v>
      </c>
      <c r="N120" s="559">
        <f>'D-6-1'!N120+'D-6-2'!N120</f>
        <v>0</v>
      </c>
      <c r="O120" s="559">
        <f>'D-6-1'!O120+'D-6-2'!O120</f>
        <v>0</v>
      </c>
      <c r="P120" s="559">
        <f>'D-6-1'!P120+'D-6-2'!P120</f>
        <v>0</v>
      </c>
      <c r="Q120" s="559">
        <f>'D-6-1'!Q120+'D-6-2'!Q120</f>
        <v>0</v>
      </c>
      <c r="R120" s="559">
        <f>'D-6-1'!R120+'D-6-2'!R120</f>
        <v>0</v>
      </c>
      <c r="S120" s="559">
        <f>'D-6-1'!S120+'D-6-2'!S120</f>
        <v>0</v>
      </c>
      <c r="T120" s="559">
        <f>'D-6-1'!T120+'D-6-2'!T120</f>
        <v>0</v>
      </c>
      <c r="U120" s="559">
        <f>'D-6-1'!U120+'D-6-2'!U120</f>
        <v>0</v>
      </c>
      <c r="V120" s="559">
        <f>'D-6-1'!V120+'D-6-2'!V120</f>
        <v>0</v>
      </c>
      <c r="W120" s="331" t="s">
        <v>538</v>
      </c>
      <c r="X120" s="749"/>
      <c r="Y120" s="748"/>
      <c r="Z120" s="329"/>
    </row>
    <row r="121" spans="1:27" ht="17.25" customHeight="1" thickBot="1" x14ac:dyDescent="0.25">
      <c r="A121" s="757" t="s">
        <v>521</v>
      </c>
      <c r="B121" s="758" t="s">
        <v>522</v>
      </c>
      <c r="C121" s="330" t="s">
        <v>409</v>
      </c>
      <c r="D121" s="346">
        <f t="shared" si="1"/>
        <v>6</v>
      </c>
      <c r="E121" s="560">
        <f>'D-6-1'!E121+'D-6-2'!E121</f>
        <v>1</v>
      </c>
      <c r="F121" s="560">
        <f>'D-6-1'!F121+'D-6-2'!F121</f>
        <v>0</v>
      </c>
      <c r="G121" s="560">
        <f>'D-6-1'!G121+'D-6-2'!G121</f>
        <v>0</v>
      </c>
      <c r="H121" s="560">
        <f>'D-6-1'!H121+'D-6-2'!H121</f>
        <v>0</v>
      </c>
      <c r="I121" s="560">
        <f>'D-6-1'!I121+'D-6-2'!I121</f>
        <v>0</v>
      </c>
      <c r="J121" s="560">
        <f>'D-6-1'!J121+'D-6-2'!J121</f>
        <v>1</v>
      </c>
      <c r="K121" s="560">
        <f>'D-6-1'!K121+'D-6-2'!K121</f>
        <v>0</v>
      </c>
      <c r="L121" s="560">
        <f>'D-6-1'!L121+'D-6-2'!L121</f>
        <v>1</v>
      </c>
      <c r="M121" s="560">
        <f>'D-6-1'!M121+'D-6-2'!M121</f>
        <v>2</v>
      </c>
      <c r="N121" s="560">
        <f>'D-6-1'!N121+'D-6-2'!N121</f>
        <v>0</v>
      </c>
      <c r="O121" s="560">
        <f>'D-6-1'!O121+'D-6-2'!O121</f>
        <v>1</v>
      </c>
      <c r="P121" s="560">
        <f>'D-6-1'!P121+'D-6-2'!P121</f>
        <v>0</v>
      </c>
      <c r="Q121" s="560">
        <f>'D-6-1'!Q121+'D-6-2'!Q121</f>
        <v>0</v>
      </c>
      <c r="R121" s="560">
        <f>'D-6-1'!R121+'D-6-2'!R121</f>
        <v>0</v>
      </c>
      <c r="S121" s="560">
        <f>'D-6-1'!S121+'D-6-2'!S121</f>
        <v>0</v>
      </c>
      <c r="T121" s="560">
        <f>'D-6-1'!T121+'D-6-2'!T121</f>
        <v>0</v>
      </c>
      <c r="U121" s="560">
        <f>'D-6-1'!U121+'D-6-2'!U121</f>
        <v>0</v>
      </c>
      <c r="V121" s="560">
        <f>'D-6-1'!V121+'D-6-2'!V121</f>
        <v>0</v>
      </c>
      <c r="W121" s="330" t="s">
        <v>536</v>
      </c>
      <c r="X121" s="753" t="s">
        <v>747</v>
      </c>
      <c r="Y121" s="754"/>
      <c r="Z121" s="329"/>
    </row>
    <row r="122" spans="1:27" ht="13.5" thickBot="1" x14ac:dyDescent="0.25">
      <c r="A122" s="757"/>
      <c r="B122" s="758"/>
      <c r="C122" s="330" t="s">
        <v>410</v>
      </c>
      <c r="D122" s="346">
        <f t="shared" si="1"/>
        <v>1</v>
      </c>
      <c r="E122" s="560">
        <f>'D-6-1'!E122+'D-6-2'!E122</f>
        <v>0</v>
      </c>
      <c r="F122" s="560">
        <f>'D-6-1'!F122+'D-6-2'!F122</f>
        <v>0</v>
      </c>
      <c r="G122" s="560">
        <f>'D-6-1'!G122+'D-6-2'!G122</f>
        <v>0</v>
      </c>
      <c r="H122" s="560">
        <f>'D-6-1'!H122+'D-6-2'!H122</f>
        <v>0</v>
      </c>
      <c r="I122" s="560">
        <f>'D-6-1'!I122+'D-6-2'!I122</f>
        <v>0</v>
      </c>
      <c r="J122" s="560">
        <f>'D-6-1'!J122+'D-6-2'!J122</f>
        <v>0</v>
      </c>
      <c r="K122" s="560">
        <f>'D-6-1'!K122+'D-6-2'!K122</f>
        <v>0</v>
      </c>
      <c r="L122" s="560">
        <f>'D-6-1'!L122+'D-6-2'!L122</f>
        <v>0</v>
      </c>
      <c r="M122" s="560">
        <f>'D-6-1'!M122+'D-6-2'!M122</f>
        <v>0</v>
      </c>
      <c r="N122" s="560">
        <f>'D-6-1'!N122+'D-6-2'!N122</f>
        <v>0</v>
      </c>
      <c r="O122" s="560">
        <f>'D-6-1'!O122+'D-6-2'!O122</f>
        <v>0</v>
      </c>
      <c r="P122" s="560">
        <f>'D-6-1'!P122+'D-6-2'!P122</f>
        <v>0</v>
      </c>
      <c r="Q122" s="560">
        <f>'D-6-1'!Q122+'D-6-2'!Q122</f>
        <v>0</v>
      </c>
      <c r="R122" s="560">
        <f>'D-6-1'!R122+'D-6-2'!R122</f>
        <v>0</v>
      </c>
      <c r="S122" s="560">
        <f>'D-6-1'!S122+'D-6-2'!S122</f>
        <v>0</v>
      </c>
      <c r="T122" s="560">
        <f>'D-6-1'!T122+'D-6-2'!T122</f>
        <v>0</v>
      </c>
      <c r="U122" s="560">
        <f>'D-6-1'!U122+'D-6-2'!U122</f>
        <v>1</v>
      </c>
      <c r="V122" s="560">
        <f>'D-6-1'!V122+'D-6-2'!V122</f>
        <v>0</v>
      </c>
      <c r="W122" s="330" t="s">
        <v>538</v>
      </c>
      <c r="X122" s="753"/>
      <c r="Y122" s="754"/>
      <c r="Z122" s="329"/>
    </row>
    <row r="123" spans="1:27" ht="13.5" thickBot="1" x14ac:dyDescent="0.25">
      <c r="A123" s="759" t="s">
        <v>523</v>
      </c>
      <c r="B123" s="761" t="s">
        <v>524</v>
      </c>
      <c r="C123" s="552" t="s">
        <v>409</v>
      </c>
      <c r="D123" s="553">
        <f t="shared" si="1"/>
        <v>33</v>
      </c>
      <c r="E123" s="558">
        <f>'D-6-1'!E123+'D-6-2'!E123</f>
        <v>0</v>
      </c>
      <c r="F123" s="558">
        <f>'D-6-1'!F123+'D-6-2'!F123</f>
        <v>0</v>
      </c>
      <c r="G123" s="558">
        <f>'D-6-1'!G123+'D-6-2'!G123</f>
        <v>0</v>
      </c>
      <c r="H123" s="558">
        <f>'D-6-1'!H123+'D-6-2'!H123</f>
        <v>0</v>
      </c>
      <c r="I123" s="558">
        <f>'D-6-1'!I123+'D-6-2'!I123</f>
        <v>3</v>
      </c>
      <c r="J123" s="558">
        <f>'D-6-1'!J123+'D-6-2'!J123</f>
        <v>10</v>
      </c>
      <c r="K123" s="558">
        <f>'D-6-1'!K123+'D-6-2'!K123</f>
        <v>6</v>
      </c>
      <c r="L123" s="558">
        <f>'D-6-1'!L123+'D-6-2'!L123</f>
        <v>6</v>
      </c>
      <c r="M123" s="558">
        <f>'D-6-1'!M123+'D-6-2'!M123</f>
        <v>6</v>
      </c>
      <c r="N123" s="558">
        <f>'D-6-1'!N123+'D-6-2'!N123</f>
        <v>2</v>
      </c>
      <c r="O123" s="558">
        <f>'D-6-1'!O123+'D-6-2'!O123</f>
        <v>0</v>
      </c>
      <c r="P123" s="558">
        <f>'D-6-1'!P123+'D-6-2'!P123</f>
        <v>0</v>
      </c>
      <c r="Q123" s="558">
        <f>'D-6-1'!Q123+'D-6-2'!Q123</f>
        <v>0</v>
      </c>
      <c r="R123" s="558">
        <f>'D-6-1'!R123+'D-6-2'!R123</f>
        <v>0</v>
      </c>
      <c r="S123" s="558">
        <f>'D-6-1'!S123+'D-6-2'!S123</f>
        <v>0</v>
      </c>
      <c r="T123" s="558">
        <f>'D-6-1'!T123+'D-6-2'!T123</f>
        <v>0</v>
      </c>
      <c r="U123" s="558">
        <f>'D-6-1'!U123+'D-6-2'!U123</f>
        <v>0</v>
      </c>
      <c r="V123" s="558">
        <f>'D-6-1'!V123+'D-6-2'!V123</f>
        <v>0</v>
      </c>
      <c r="W123" s="552" t="s">
        <v>536</v>
      </c>
      <c r="X123" s="745" t="s">
        <v>748</v>
      </c>
      <c r="Y123" s="747"/>
      <c r="Z123" s="329"/>
    </row>
    <row r="124" spans="1:27" ht="13.5" thickBot="1" x14ac:dyDescent="0.25">
      <c r="A124" s="760"/>
      <c r="B124" s="762"/>
      <c r="C124" s="337" t="s">
        <v>410</v>
      </c>
      <c r="D124" s="426">
        <f t="shared" si="1"/>
        <v>1</v>
      </c>
      <c r="E124" s="563">
        <f>'D-6-1'!E124+'D-6-2'!E124</f>
        <v>0</v>
      </c>
      <c r="F124" s="563">
        <f>'D-6-1'!F124+'D-6-2'!F124</f>
        <v>0</v>
      </c>
      <c r="G124" s="563">
        <f>'D-6-1'!G124+'D-6-2'!G124</f>
        <v>0</v>
      </c>
      <c r="H124" s="563">
        <f>'D-6-1'!H124+'D-6-2'!H124</f>
        <v>0</v>
      </c>
      <c r="I124" s="563">
        <f>'D-6-1'!I124+'D-6-2'!I124</f>
        <v>1</v>
      </c>
      <c r="J124" s="563">
        <f>'D-6-1'!J124+'D-6-2'!J124</f>
        <v>0</v>
      </c>
      <c r="K124" s="563">
        <f>'D-6-1'!K124+'D-6-2'!K124</f>
        <v>0</v>
      </c>
      <c r="L124" s="563">
        <f>'D-6-1'!L124+'D-6-2'!L124</f>
        <v>0</v>
      </c>
      <c r="M124" s="563">
        <f>'D-6-1'!M124+'D-6-2'!M124</f>
        <v>0</v>
      </c>
      <c r="N124" s="563">
        <f>'D-6-1'!N124+'D-6-2'!N124</f>
        <v>0</v>
      </c>
      <c r="O124" s="563">
        <f>'D-6-1'!O124+'D-6-2'!O124</f>
        <v>0</v>
      </c>
      <c r="P124" s="563">
        <f>'D-6-1'!P124+'D-6-2'!P124</f>
        <v>0</v>
      </c>
      <c r="Q124" s="563">
        <f>'D-6-1'!Q124+'D-6-2'!Q124</f>
        <v>0</v>
      </c>
      <c r="R124" s="563">
        <f>'D-6-1'!R124+'D-6-2'!R124</f>
        <v>0</v>
      </c>
      <c r="S124" s="563">
        <f>'D-6-1'!S124+'D-6-2'!S124</f>
        <v>0</v>
      </c>
      <c r="T124" s="563">
        <f>'D-6-1'!T124+'D-6-2'!T124</f>
        <v>0</v>
      </c>
      <c r="U124" s="563">
        <f>'D-6-1'!U124+'D-6-2'!U124</f>
        <v>0</v>
      </c>
      <c r="V124" s="563">
        <f>'D-6-1'!V124+'D-6-2'!V124</f>
        <v>0</v>
      </c>
      <c r="W124" s="337" t="s">
        <v>538</v>
      </c>
      <c r="X124" s="746"/>
      <c r="Y124" s="748"/>
      <c r="Z124" s="329"/>
    </row>
    <row r="125" spans="1:27" x14ac:dyDescent="0.2">
      <c r="A125" s="751" t="s">
        <v>749</v>
      </c>
      <c r="B125" s="752"/>
      <c r="C125" s="338" t="s">
        <v>409</v>
      </c>
      <c r="D125" s="566">
        <f>D7+D9+D11+D13+D15+D17+D19+D21+D23+D25+D27+D29+D31+D33+D35+D37+D39+D41+D43+D45+D47+D49+D51+D53+D55+D57+D59+D61+D63+D65+D67+D69+D71+D73+D75+D77+D79+D81+D83+D85+D87+D89+D91+D93+D95+D97+D99+D101+D103+D105+D107+D109+D111+D113+D115+D117+D119+D121+D123</f>
        <v>1470</v>
      </c>
      <c r="E125" s="566">
        <f>E7+E9+E11+E13+E15+E17+E19+E21+E23+E25+E27+E29+E31+E33+E35+E37+E39+E41+E43+E45+E47+E49+E51+E53+E55+E57+E59+E61+E63+E65+E67+E69+E71+E73+E75+E77+E79+E81+E83+E85+E87+E89+E91+E93+E95+E97+E99+E101+E103+E105+E107+E109+E111+E113+E115+E117+E119+E121+E123</f>
        <v>113</v>
      </c>
      <c r="F125" s="566">
        <f t="shared" ref="F125:V126" si="2">F7+F9+F11+F13+F15+F17+F19+F21+F23+F25+F27+F29+F31+F33+F35+F37+F39+F41+F43+F45+F47+F49+F51+F53+F55+F57+F59+F61+F63+F65+F67+F69+F71+F73+F75+F77+F79+F81+F83+F85+F87+F89+F91+F93+F95+F97+F99+F101+F103+F105+F107+F109+F111+F113+F115+F117+F119+F121+F123</f>
        <v>12</v>
      </c>
      <c r="G125" s="566">
        <f t="shared" si="2"/>
        <v>11</v>
      </c>
      <c r="H125" s="566">
        <f t="shared" si="2"/>
        <v>38</v>
      </c>
      <c r="I125" s="566">
        <f t="shared" si="2"/>
        <v>89</v>
      </c>
      <c r="J125" s="566">
        <f t="shared" si="2"/>
        <v>111</v>
      </c>
      <c r="K125" s="566">
        <f t="shared" si="2"/>
        <v>124</v>
      </c>
      <c r="L125" s="566">
        <f t="shared" si="2"/>
        <v>125</v>
      </c>
      <c r="M125" s="566">
        <f t="shared" si="2"/>
        <v>111</v>
      </c>
      <c r="N125" s="566">
        <f t="shared" si="2"/>
        <v>123</v>
      </c>
      <c r="O125" s="566">
        <f t="shared" si="2"/>
        <v>147</v>
      </c>
      <c r="P125" s="566">
        <f t="shared" si="2"/>
        <v>111</v>
      </c>
      <c r="Q125" s="566">
        <f t="shared" si="2"/>
        <v>85</v>
      </c>
      <c r="R125" s="566">
        <f t="shared" si="2"/>
        <v>70</v>
      </c>
      <c r="S125" s="566">
        <f t="shared" si="2"/>
        <v>60</v>
      </c>
      <c r="T125" s="566">
        <f t="shared" si="2"/>
        <v>59</v>
      </c>
      <c r="U125" s="566">
        <f t="shared" si="2"/>
        <v>34</v>
      </c>
      <c r="V125" s="566">
        <f t="shared" si="2"/>
        <v>47</v>
      </c>
      <c r="W125" s="338" t="s">
        <v>536</v>
      </c>
      <c r="X125" s="750" t="s">
        <v>750</v>
      </c>
      <c r="Y125" s="555"/>
      <c r="Z125" s="339"/>
      <c r="AA125" s="335"/>
    </row>
    <row r="126" spans="1:27" x14ac:dyDescent="0.2">
      <c r="A126" s="751"/>
      <c r="B126" s="752"/>
      <c r="C126" s="338" t="s">
        <v>410</v>
      </c>
      <c r="D126" s="566">
        <f>D8+D10+D12+D14+D16+D18+D20+D22+D24+D26+D28+D30+D32+D34+D36+D38+D40+D42+D44+D46+D48+D50+D52+D54+D56+D58+D60+D62+D64+D66+D68+D70+D72+D74+D76+D78+D80+D82+D84+D86+D88+D90+D92+D94+D96+D98+D100+D102+D104+D106+D108+D110+D112+D114+D116+D118+D120+D122+D124</f>
        <v>561</v>
      </c>
      <c r="E126" s="566">
        <f>E8+E10+E12+E14+E16+E18+E20+E22+E24+E26+E28+E30+E32+E34+E36+E38+E40+E42+E44+E46+E48+E50+E52+E54+E56+E58+E60+E62+E64+E66+E68+E70+E72+E74+E76+E78+E80+E82+E84+E86+E88+E90+E92+E94+E96+E98+E100+E102+E104+E106+E108+E110+E112+E114+E116+E118+E120+E122+E124</f>
        <v>75</v>
      </c>
      <c r="F126" s="566">
        <f t="shared" si="2"/>
        <v>12</v>
      </c>
      <c r="G126" s="566">
        <f t="shared" si="2"/>
        <v>3</v>
      </c>
      <c r="H126" s="566">
        <f t="shared" si="2"/>
        <v>4</v>
      </c>
      <c r="I126" s="566">
        <f t="shared" si="2"/>
        <v>14</v>
      </c>
      <c r="J126" s="566">
        <f t="shared" si="2"/>
        <v>11</v>
      </c>
      <c r="K126" s="566">
        <f t="shared" si="2"/>
        <v>15</v>
      </c>
      <c r="L126" s="566">
        <f t="shared" si="2"/>
        <v>19</v>
      </c>
      <c r="M126" s="566">
        <f t="shared" si="2"/>
        <v>28</v>
      </c>
      <c r="N126" s="566">
        <f t="shared" si="2"/>
        <v>32</v>
      </c>
      <c r="O126" s="566">
        <f t="shared" si="2"/>
        <v>33</v>
      </c>
      <c r="P126" s="566">
        <f t="shared" si="2"/>
        <v>39</v>
      </c>
      <c r="Q126" s="566">
        <f t="shared" si="2"/>
        <v>43</v>
      </c>
      <c r="R126" s="566">
        <f t="shared" si="2"/>
        <v>52</v>
      </c>
      <c r="S126" s="566">
        <f t="shared" si="2"/>
        <v>55</v>
      </c>
      <c r="T126" s="566">
        <f t="shared" si="2"/>
        <v>58</v>
      </c>
      <c r="U126" s="566">
        <f t="shared" si="2"/>
        <v>31</v>
      </c>
      <c r="V126" s="566">
        <f t="shared" si="2"/>
        <v>37</v>
      </c>
      <c r="W126" s="338" t="s">
        <v>538</v>
      </c>
      <c r="X126" s="750"/>
      <c r="Y126" s="555"/>
      <c r="Z126" s="339"/>
      <c r="AA126" s="335"/>
    </row>
    <row r="127" spans="1:27" x14ac:dyDescent="0.2">
      <c r="A127" s="751"/>
      <c r="B127" s="752"/>
      <c r="C127" s="425" t="s">
        <v>26</v>
      </c>
      <c r="D127" s="566">
        <f>D125+D126</f>
        <v>2031</v>
      </c>
      <c r="E127" s="566">
        <f t="shared" ref="E127:V127" si="3">E125+E126</f>
        <v>188</v>
      </c>
      <c r="F127" s="566">
        <f t="shared" si="3"/>
        <v>24</v>
      </c>
      <c r="G127" s="566">
        <f t="shared" si="3"/>
        <v>14</v>
      </c>
      <c r="H127" s="566">
        <f t="shared" si="3"/>
        <v>42</v>
      </c>
      <c r="I127" s="566">
        <f t="shared" si="3"/>
        <v>103</v>
      </c>
      <c r="J127" s="566">
        <f t="shared" si="3"/>
        <v>122</v>
      </c>
      <c r="K127" s="566">
        <f t="shared" si="3"/>
        <v>139</v>
      </c>
      <c r="L127" s="566">
        <f t="shared" si="3"/>
        <v>144</v>
      </c>
      <c r="M127" s="566">
        <f t="shared" si="3"/>
        <v>139</v>
      </c>
      <c r="N127" s="566">
        <f t="shared" si="3"/>
        <v>155</v>
      </c>
      <c r="O127" s="566">
        <f t="shared" si="3"/>
        <v>180</v>
      </c>
      <c r="P127" s="566">
        <f t="shared" si="3"/>
        <v>150</v>
      </c>
      <c r="Q127" s="566">
        <f t="shared" si="3"/>
        <v>128</v>
      </c>
      <c r="R127" s="566">
        <f t="shared" si="3"/>
        <v>122</v>
      </c>
      <c r="S127" s="566">
        <f t="shared" si="3"/>
        <v>115</v>
      </c>
      <c r="T127" s="566">
        <f t="shared" si="3"/>
        <v>117</v>
      </c>
      <c r="U127" s="566">
        <f t="shared" si="3"/>
        <v>65</v>
      </c>
      <c r="V127" s="566">
        <f t="shared" si="3"/>
        <v>84</v>
      </c>
      <c r="W127" s="425" t="s">
        <v>27</v>
      </c>
      <c r="X127" s="750"/>
      <c r="Y127" s="556"/>
      <c r="Z127" s="339"/>
      <c r="AA127" s="335"/>
    </row>
    <row r="128" spans="1:27" ht="15" x14ac:dyDescent="0.2">
      <c r="A128" s="417" t="s">
        <v>525</v>
      </c>
      <c r="B128" s="418"/>
      <c r="C128" s="418"/>
      <c r="D128" s="388"/>
      <c r="E128" s="418"/>
      <c r="F128" s="418"/>
      <c r="G128" s="418"/>
      <c r="H128" s="418"/>
      <c r="I128" s="418"/>
      <c r="J128" s="419"/>
      <c r="K128" s="418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W128" s="418"/>
      <c r="X128" s="420" t="s">
        <v>526</v>
      </c>
      <c r="Y128" s="418"/>
      <c r="Z128" s="336"/>
      <c r="AA128" s="336"/>
    </row>
    <row r="129" spans="1:25" ht="15.75" x14ac:dyDescent="0.25">
      <c r="A129" s="421"/>
      <c r="B129" s="422"/>
      <c r="C129" s="387"/>
      <c r="D129" s="423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424"/>
      <c r="W129" s="387"/>
      <c r="X129" s="422"/>
      <c r="Y129" s="422"/>
    </row>
  </sheetData>
  <mergeCells count="242">
    <mergeCell ref="X7:X8"/>
    <mergeCell ref="X9:X10"/>
    <mergeCell ref="X11:X12"/>
    <mergeCell ref="A13:A14"/>
    <mergeCell ref="B13:B14"/>
    <mergeCell ref="A15:A16"/>
    <mergeCell ref="B15:B16"/>
    <mergeCell ref="A9:A10"/>
    <mergeCell ref="B9:B10"/>
    <mergeCell ref="A11:A12"/>
    <mergeCell ref="B11:B12"/>
    <mergeCell ref="A7:A8"/>
    <mergeCell ref="B7:B8"/>
    <mergeCell ref="X13:X14"/>
    <mergeCell ref="X15:X16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61:A62"/>
    <mergeCell ref="B61:B62"/>
    <mergeCell ref="A63:A64"/>
    <mergeCell ref="B63:B64"/>
    <mergeCell ref="A57:A58"/>
    <mergeCell ref="B57:B58"/>
    <mergeCell ref="A59:A60"/>
    <mergeCell ref="B59:B60"/>
    <mergeCell ref="A53:A54"/>
    <mergeCell ref="B53:B54"/>
    <mergeCell ref="A55:A56"/>
    <mergeCell ref="B55:B56"/>
    <mergeCell ref="A73:A74"/>
    <mergeCell ref="B73:B74"/>
    <mergeCell ref="A75:A76"/>
    <mergeCell ref="B75:B76"/>
    <mergeCell ref="A69:A70"/>
    <mergeCell ref="B69:B70"/>
    <mergeCell ref="A71:A72"/>
    <mergeCell ref="B71:B72"/>
    <mergeCell ref="A65:A66"/>
    <mergeCell ref="B65:B66"/>
    <mergeCell ref="A67:A68"/>
    <mergeCell ref="B67:B68"/>
    <mergeCell ref="A85:A86"/>
    <mergeCell ref="B85:B86"/>
    <mergeCell ref="A87:A88"/>
    <mergeCell ref="B87:B88"/>
    <mergeCell ref="A81:A82"/>
    <mergeCell ref="B81:B82"/>
    <mergeCell ref="A83:A84"/>
    <mergeCell ref="B83:B84"/>
    <mergeCell ref="A77:A78"/>
    <mergeCell ref="B77:B78"/>
    <mergeCell ref="A79:A80"/>
    <mergeCell ref="B79:B80"/>
    <mergeCell ref="A97:A98"/>
    <mergeCell ref="B97:B98"/>
    <mergeCell ref="A99:A100"/>
    <mergeCell ref="B99:B100"/>
    <mergeCell ref="A93:A94"/>
    <mergeCell ref="B93:B94"/>
    <mergeCell ref="A95:A96"/>
    <mergeCell ref="B95:B96"/>
    <mergeCell ref="A89:A90"/>
    <mergeCell ref="B89:B90"/>
    <mergeCell ref="A91:A92"/>
    <mergeCell ref="B91:B92"/>
    <mergeCell ref="A109:A110"/>
    <mergeCell ref="B109:B110"/>
    <mergeCell ref="A111:A112"/>
    <mergeCell ref="B111:B112"/>
    <mergeCell ref="A105:A106"/>
    <mergeCell ref="B105:B106"/>
    <mergeCell ref="A107:A108"/>
    <mergeCell ref="B107:B108"/>
    <mergeCell ref="A101:A102"/>
    <mergeCell ref="B101:B102"/>
    <mergeCell ref="A103:A104"/>
    <mergeCell ref="B103:B104"/>
    <mergeCell ref="A121:A122"/>
    <mergeCell ref="B121:B122"/>
    <mergeCell ref="A123:A124"/>
    <mergeCell ref="B123:B124"/>
    <mergeCell ref="A117:A118"/>
    <mergeCell ref="B117:B118"/>
    <mergeCell ref="A119:A120"/>
    <mergeCell ref="B119:B120"/>
    <mergeCell ref="A113:A114"/>
    <mergeCell ref="B113:B114"/>
    <mergeCell ref="A115:A116"/>
    <mergeCell ref="B115:B1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1:X122"/>
    <mergeCell ref="X123:X124"/>
    <mergeCell ref="X125:X127"/>
    <mergeCell ref="A125:B127"/>
    <mergeCell ref="A1:AA1"/>
    <mergeCell ref="A2:AA2"/>
    <mergeCell ref="A3:AA3"/>
    <mergeCell ref="A4:AA4"/>
    <mergeCell ref="Y7:Y8"/>
    <mergeCell ref="Y9:Y10"/>
    <mergeCell ref="Y11:Y12"/>
    <mergeCell ref="Y13:Y14"/>
    <mergeCell ref="Y15:Y16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1:Y52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87:Y88"/>
    <mergeCell ref="Y89:Y90"/>
    <mergeCell ref="Y91:Y92"/>
    <mergeCell ref="Y111:Y112"/>
    <mergeCell ref="Y113:Y114"/>
    <mergeCell ref="Y115:Y116"/>
    <mergeCell ref="Y117:Y118"/>
    <mergeCell ref="Y119:Y120"/>
    <mergeCell ref="Y121:Y122"/>
    <mergeCell ref="Y123:Y124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</mergeCells>
  <printOptions horizontalCentered="1" verticalCentered="1"/>
  <pageMargins left="0" right="0" top="0.39370078740157483" bottom="0" header="0" footer="0"/>
  <pageSetup paperSize="9" scale="70" orientation="landscape" r:id="rId1"/>
  <rowBreaks count="2" manualBreakCount="2">
    <brk id="50" max="23" man="1"/>
    <brk id="94" max="2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view="pageBreakPreview" zoomScale="60" zoomScaleNormal="100" workbookViewId="0">
      <selection activeCell="A25" sqref="A25"/>
    </sheetView>
  </sheetViews>
  <sheetFormatPr defaultRowHeight="12.75" x14ac:dyDescent="0.2"/>
  <cols>
    <col min="1" max="1" width="62.7109375" style="29" customWidth="1"/>
    <col min="2" max="256" width="9.140625" style="29"/>
    <col min="257" max="257" width="62.7109375" style="29" customWidth="1"/>
    <col min="258" max="512" width="9.140625" style="29"/>
    <col min="513" max="513" width="62.7109375" style="29" customWidth="1"/>
    <col min="514" max="768" width="9.140625" style="29"/>
    <col min="769" max="769" width="62.7109375" style="29" customWidth="1"/>
    <col min="770" max="1024" width="9.140625" style="29"/>
    <col min="1025" max="1025" width="62.7109375" style="29" customWidth="1"/>
    <col min="1026" max="1280" width="9.140625" style="29"/>
    <col min="1281" max="1281" width="62.7109375" style="29" customWidth="1"/>
    <col min="1282" max="1536" width="9.140625" style="29"/>
    <col min="1537" max="1537" width="62.7109375" style="29" customWidth="1"/>
    <col min="1538" max="1792" width="9.140625" style="29"/>
    <col min="1793" max="1793" width="62.7109375" style="29" customWidth="1"/>
    <col min="1794" max="2048" width="9.140625" style="29"/>
    <col min="2049" max="2049" width="62.7109375" style="29" customWidth="1"/>
    <col min="2050" max="2304" width="9.140625" style="29"/>
    <col min="2305" max="2305" width="62.7109375" style="29" customWidth="1"/>
    <col min="2306" max="2560" width="9.140625" style="29"/>
    <col min="2561" max="2561" width="62.7109375" style="29" customWidth="1"/>
    <col min="2562" max="2816" width="9.140625" style="29"/>
    <col min="2817" max="2817" width="62.7109375" style="29" customWidth="1"/>
    <col min="2818" max="3072" width="9.140625" style="29"/>
    <col min="3073" max="3073" width="62.7109375" style="29" customWidth="1"/>
    <col min="3074" max="3328" width="9.140625" style="29"/>
    <col min="3329" max="3329" width="62.7109375" style="29" customWidth="1"/>
    <col min="3330" max="3584" width="9.140625" style="29"/>
    <col min="3585" max="3585" width="62.7109375" style="29" customWidth="1"/>
    <col min="3586" max="3840" width="9.140625" style="29"/>
    <col min="3841" max="3841" width="62.7109375" style="29" customWidth="1"/>
    <col min="3842" max="4096" width="9.140625" style="29"/>
    <col min="4097" max="4097" width="62.7109375" style="29" customWidth="1"/>
    <col min="4098" max="4352" width="9.140625" style="29"/>
    <col min="4353" max="4353" width="62.7109375" style="29" customWidth="1"/>
    <col min="4354" max="4608" width="9.140625" style="29"/>
    <col min="4609" max="4609" width="62.7109375" style="29" customWidth="1"/>
    <col min="4610" max="4864" width="9.140625" style="29"/>
    <col min="4865" max="4865" width="62.7109375" style="29" customWidth="1"/>
    <col min="4866" max="5120" width="9.140625" style="29"/>
    <col min="5121" max="5121" width="62.7109375" style="29" customWidth="1"/>
    <col min="5122" max="5376" width="9.140625" style="29"/>
    <col min="5377" max="5377" width="62.7109375" style="29" customWidth="1"/>
    <col min="5378" max="5632" width="9.140625" style="29"/>
    <col min="5633" max="5633" width="62.7109375" style="29" customWidth="1"/>
    <col min="5634" max="5888" width="9.140625" style="29"/>
    <col min="5889" max="5889" width="62.7109375" style="29" customWidth="1"/>
    <col min="5890" max="6144" width="9.140625" style="29"/>
    <col min="6145" max="6145" width="62.7109375" style="29" customWidth="1"/>
    <col min="6146" max="6400" width="9.140625" style="29"/>
    <col min="6401" max="6401" width="62.7109375" style="29" customWidth="1"/>
    <col min="6402" max="6656" width="9.140625" style="29"/>
    <col min="6657" max="6657" width="62.7109375" style="29" customWidth="1"/>
    <col min="6658" max="6912" width="9.140625" style="29"/>
    <col min="6913" max="6913" width="62.7109375" style="29" customWidth="1"/>
    <col min="6914" max="7168" width="9.140625" style="29"/>
    <col min="7169" max="7169" width="62.7109375" style="29" customWidth="1"/>
    <col min="7170" max="7424" width="9.140625" style="29"/>
    <col min="7425" max="7425" width="62.7109375" style="29" customWidth="1"/>
    <col min="7426" max="7680" width="9.140625" style="29"/>
    <col min="7681" max="7681" width="62.7109375" style="29" customWidth="1"/>
    <col min="7682" max="7936" width="9.140625" style="29"/>
    <col min="7937" max="7937" width="62.7109375" style="29" customWidth="1"/>
    <col min="7938" max="8192" width="9.140625" style="29"/>
    <col min="8193" max="8193" width="62.7109375" style="29" customWidth="1"/>
    <col min="8194" max="8448" width="9.140625" style="29"/>
    <col min="8449" max="8449" width="62.7109375" style="29" customWidth="1"/>
    <col min="8450" max="8704" width="9.140625" style="29"/>
    <col min="8705" max="8705" width="62.7109375" style="29" customWidth="1"/>
    <col min="8706" max="8960" width="9.140625" style="29"/>
    <col min="8961" max="8961" width="62.7109375" style="29" customWidth="1"/>
    <col min="8962" max="9216" width="9.140625" style="29"/>
    <col min="9217" max="9217" width="62.7109375" style="29" customWidth="1"/>
    <col min="9218" max="9472" width="9.140625" style="29"/>
    <col min="9473" max="9473" width="62.7109375" style="29" customWidth="1"/>
    <col min="9474" max="9728" width="9.140625" style="29"/>
    <col min="9729" max="9729" width="62.7109375" style="29" customWidth="1"/>
    <col min="9730" max="9984" width="9.140625" style="29"/>
    <col min="9985" max="9985" width="62.7109375" style="29" customWidth="1"/>
    <col min="9986" max="10240" width="9.140625" style="29"/>
    <col min="10241" max="10241" width="62.7109375" style="29" customWidth="1"/>
    <col min="10242" max="10496" width="9.140625" style="29"/>
    <col min="10497" max="10497" width="62.7109375" style="29" customWidth="1"/>
    <col min="10498" max="10752" width="9.140625" style="29"/>
    <col min="10753" max="10753" width="62.7109375" style="29" customWidth="1"/>
    <col min="10754" max="11008" width="9.140625" style="29"/>
    <col min="11009" max="11009" width="62.7109375" style="29" customWidth="1"/>
    <col min="11010" max="11264" width="9.140625" style="29"/>
    <col min="11265" max="11265" width="62.7109375" style="29" customWidth="1"/>
    <col min="11266" max="11520" width="9.140625" style="29"/>
    <col min="11521" max="11521" width="62.7109375" style="29" customWidth="1"/>
    <col min="11522" max="11776" width="9.140625" style="29"/>
    <col min="11777" max="11777" width="62.7109375" style="29" customWidth="1"/>
    <col min="11778" max="12032" width="9.140625" style="29"/>
    <col min="12033" max="12033" width="62.7109375" style="29" customWidth="1"/>
    <col min="12034" max="12288" width="9.140625" style="29"/>
    <col min="12289" max="12289" width="62.7109375" style="29" customWidth="1"/>
    <col min="12290" max="12544" width="9.140625" style="29"/>
    <col min="12545" max="12545" width="62.7109375" style="29" customWidth="1"/>
    <col min="12546" max="12800" width="9.140625" style="29"/>
    <col min="12801" max="12801" width="62.7109375" style="29" customWidth="1"/>
    <col min="12802" max="13056" width="9.140625" style="29"/>
    <col min="13057" max="13057" width="62.7109375" style="29" customWidth="1"/>
    <col min="13058" max="13312" width="9.140625" style="29"/>
    <col min="13313" max="13313" width="62.7109375" style="29" customWidth="1"/>
    <col min="13314" max="13568" width="9.140625" style="29"/>
    <col min="13569" max="13569" width="62.7109375" style="29" customWidth="1"/>
    <col min="13570" max="13824" width="9.140625" style="29"/>
    <col min="13825" max="13825" width="62.7109375" style="29" customWidth="1"/>
    <col min="13826" max="14080" width="9.140625" style="29"/>
    <col min="14081" max="14081" width="62.7109375" style="29" customWidth="1"/>
    <col min="14082" max="14336" width="9.140625" style="29"/>
    <col min="14337" max="14337" width="62.7109375" style="29" customWidth="1"/>
    <col min="14338" max="14592" width="9.140625" style="29"/>
    <col min="14593" max="14593" width="62.7109375" style="29" customWidth="1"/>
    <col min="14594" max="14848" width="9.140625" style="29"/>
    <col min="14849" max="14849" width="62.7109375" style="29" customWidth="1"/>
    <col min="14850" max="15104" width="9.140625" style="29"/>
    <col min="15105" max="15105" width="62.7109375" style="29" customWidth="1"/>
    <col min="15106" max="15360" width="9.140625" style="29"/>
    <col min="15361" max="15361" width="62.7109375" style="29" customWidth="1"/>
    <col min="15362" max="15616" width="9.140625" style="29"/>
    <col min="15617" max="15617" width="62.7109375" style="29" customWidth="1"/>
    <col min="15618" max="15872" width="9.140625" style="29"/>
    <col min="15873" max="15873" width="62.7109375" style="29" customWidth="1"/>
    <col min="15874" max="16128" width="9.140625" style="29"/>
    <col min="16129" max="16129" width="62.7109375" style="29" customWidth="1"/>
    <col min="16130" max="16384" width="9.140625" style="29"/>
  </cols>
  <sheetData>
    <row r="1" spans="1:1" ht="66.75" thickTop="1" thickBot="1" x14ac:dyDescent="0.25">
      <c r="A1" s="107" t="s">
        <v>778</v>
      </c>
    </row>
    <row r="2" spans="1:1" ht="13.5" thickTop="1" x14ac:dyDescent="0.2"/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>
      <selection activeCell="A4" sqref="A4"/>
    </sheetView>
  </sheetViews>
  <sheetFormatPr defaultRowHeight="15.75" x14ac:dyDescent="0.2"/>
  <cols>
    <col min="1" max="1" width="22.7109375" style="2" customWidth="1"/>
    <col min="2" max="2" width="10.28515625" style="2" customWidth="1"/>
    <col min="3" max="10" width="8.7109375" style="2" customWidth="1"/>
    <col min="11" max="11" width="22.7109375" style="2" customWidth="1"/>
    <col min="12" max="256" width="9.140625" style="13"/>
    <col min="257" max="257" width="22.7109375" style="13" customWidth="1"/>
    <col min="258" max="258" width="10.28515625" style="13" customWidth="1"/>
    <col min="259" max="266" width="8.7109375" style="13" customWidth="1"/>
    <col min="267" max="267" width="22.7109375" style="13" customWidth="1"/>
    <col min="268" max="512" width="9.140625" style="13"/>
    <col min="513" max="513" width="22.7109375" style="13" customWidth="1"/>
    <col min="514" max="514" width="10.28515625" style="13" customWidth="1"/>
    <col min="515" max="522" width="8.7109375" style="13" customWidth="1"/>
    <col min="523" max="523" width="22.7109375" style="13" customWidth="1"/>
    <col min="524" max="768" width="9.140625" style="13"/>
    <col min="769" max="769" width="22.7109375" style="13" customWidth="1"/>
    <col min="770" max="770" width="10.28515625" style="13" customWidth="1"/>
    <col min="771" max="778" width="8.7109375" style="13" customWidth="1"/>
    <col min="779" max="779" width="22.7109375" style="13" customWidth="1"/>
    <col min="780" max="1024" width="9.140625" style="13"/>
    <col min="1025" max="1025" width="22.7109375" style="13" customWidth="1"/>
    <col min="1026" max="1026" width="10.28515625" style="13" customWidth="1"/>
    <col min="1027" max="1034" width="8.7109375" style="13" customWidth="1"/>
    <col min="1035" max="1035" width="22.7109375" style="13" customWidth="1"/>
    <col min="1036" max="1280" width="9.140625" style="13"/>
    <col min="1281" max="1281" width="22.7109375" style="13" customWidth="1"/>
    <col min="1282" max="1282" width="10.28515625" style="13" customWidth="1"/>
    <col min="1283" max="1290" width="8.7109375" style="13" customWidth="1"/>
    <col min="1291" max="1291" width="22.7109375" style="13" customWidth="1"/>
    <col min="1292" max="1536" width="9.140625" style="13"/>
    <col min="1537" max="1537" width="22.7109375" style="13" customWidth="1"/>
    <col min="1538" max="1538" width="10.28515625" style="13" customWidth="1"/>
    <col min="1539" max="1546" width="8.7109375" style="13" customWidth="1"/>
    <col min="1547" max="1547" width="22.7109375" style="13" customWidth="1"/>
    <col min="1548" max="1792" width="9.140625" style="13"/>
    <col min="1793" max="1793" width="22.7109375" style="13" customWidth="1"/>
    <col min="1794" max="1794" width="10.28515625" style="13" customWidth="1"/>
    <col min="1795" max="1802" width="8.7109375" style="13" customWidth="1"/>
    <col min="1803" max="1803" width="22.7109375" style="13" customWidth="1"/>
    <col min="1804" max="2048" width="9.140625" style="13"/>
    <col min="2049" max="2049" width="22.7109375" style="13" customWidth="1"/>
    <col min="2050" max="2050" width="10.28515625" style="13" customWidth="1"/>
    <col min="2051" max="2058" width="8.7109375" style="13" customWidth="1"/>
    <col min="2059" max="2059" width="22.7109375" style="13" customWidth="1"/>
    <col min="2060" max="2304" width="9.140625" style="13"/>
    <col min="2305" max="2305" width="22.7109375" style="13" customWidth="1"/>
    <col min="2306" max="2306" width="10.28515625" style="13" customWidth="1"/>
    <col min="2307" max="2314" width="8.7109375" style="13" customWidth="1"/>
    <col min="2315" max="2315" width="22.7109375" style="13" customWidth="1"/>
    <col min="2316" max="2560" width="9.140625" style="13"/>
    <col min="2561" max="2561" width="22.7109375" style="13" customWidth="1"/>
    <col min="2562" max="2562" width="10.28515625" style="13" customWidth="1"/>
    <col min="2563" max="2570" width="8.7109375" style="13" customWidth="1"/>
    <col min="2571" max="2571" width="22.7109375" style="13" customWidth="1"/>
    <col min="2572" max="2816" width="9.140625" style="13"/>
    <col min="2817" max="2817" width="22.7109375" style="13" customWidth="1"/>
    <col min="2818" max="2818" width="10.28515625" style="13" customWidth="1"/>
    <col min="2819" max="2826" width="8.7109375" style="13" customWidth="1"/>
    <col min="2827" max="2827" width="22.7109375" style="13" customWidth="1"/>
    <col min="2828" max="3072" width="9.140625" style="13"/>
    <col min="3073" max="3073" width="22.7109375" style="13" customWidth="1"/>
    <col min="3074" max="3074" width="10.28515625" style="13" customWidth="1"/>
    <col min="3075" max="3082" width="8.7109375" style="13" customWidth="1"/>
    <col min="3083" max="3083" width="22.7109375" style="13" customWidth="1"/>
    <col min="3084" max="3328" width="9.140625" style="13"/>
    <col min="3329" max="3329" width="22.7109375" style="13" customWidth="1"/>
    <col min="3330" max="3330" width="10.28515625" style="13" customWidth="1"/>
    <col min="3331" max="3338" width="8.7109375" style="13" customWidth="1"/>
    <col min="3339" max="3339" width="22.7109375" style="13" customWidth="1"/>
    <col min="3340" max="3584" width="9.140625" style="13"/>
    <col min="3585" max="3585" width="22.7109375" style="13" customWidth="1"/>
    <col min="3586" max="3586" width="10.28515625" style="13" customWidth="1"/>
    <col min="3587" max="3594" width="8.7109375" style="13" customWidth="1"/>
    <col min="3595" max="3595" width="22.7109375" style="13" customWidth="1"/>
    <col min="3596" max="3840" width="9.140625" style="13"/>
    <col min="3841" max="3841" width="22.7109375" style="13" customWidth="1"/>
    <col min="3842" max="3842" width="10.28515625" style="13" customWidth="1"/>
    <col min="3843" max="3850" width="8.7109375" style="13" customWidth="1"/>
    <col min="3851" max="3851" width="22.7109375" style="13" customWidth="1"/>
    <col min="3852" max="4096" width="9.140625" style="13"/>
    <col min="4097" max="4097" width="22.7109375" style="13" customWidth="1"/>
    <col min="4098" max="4098" width="10.28515625" style="13" customWidth="1"/>
    <col min="4099" max="4106" width="8.7109375" style="13" customWidth="1"/>
    <col min="4107" max="4107" width="22.7109375" style="13" customWidth="1"/>
    <col min="4108" max="4352" width="9.140625" style="13"/>
    <col min="4353" max="4353" width="22.7109375" style="13" customWidth="1"/>
    <col min="4354" max="4354" width="10.28515625" style="13" customWidth="1"/>
    <col min="4355" max="4362" width="8.7109375" style="13" customWidth="1"/>
    <col min="4363" max="4363" width="22.7109375" style="13" customWidth="1"/>
    <col min="4364" max="4608" width="9.140625" style="13"/>
    <col min="4609" max="4609" width="22.7109375" style="13" customWidth="1"/>
    <col min="4610" max="4610" width="10.28515625" style="13" customWidth="1"/>
    <col min="4611" max="4618" width="8.7109375" style="13" customWidth="1"/>
    <col min="4619" max="4619" width="22.7109375" style="13" customWidth="1"/>
    <col min="4620" max="4864" width="9.140625" style="13"/>
    <col min="4865" max="4865" width="22.7109375" style="13" customWidth="1"/>
    <col min="4866" max="4866" width="10.28515625" style="13" customWidth="1"/>
    <col min="4867" max="4874" width="8.7109375" style="13" customWidth="1"/>
    <col min="4875" max="4875" width="22.7109375" style="13" customWidth="1"/>
    <col min="4876" max="5120" width="9.140625" style="13"/>
    <col min="5121" max="5121" width="22.7109375" style="13" customWidth="1"/>
    <col min="5122" max="5122" width="10.28515625" style="13" customWidth="1"/>
    <col min="5123" max="5130" width="8.7109375" style="13" customWidth="1"/>
    <col min="5131" max="5131" width="22.7109375" style="13" customWidth="1"/>
    <col min="5132" max="5376" width="9.140625" style="13"/>
    <col min="5377" max="5377" width="22.7109375" style="13" customWidth="1"/>
    <col min="5378" max="5378" width="10.28515625" style="13" customWidth="1"/>
    <col min="5379" max="5386" width="8.7109375" style="13" customWidth="1"/>
    <col min="5387" max="5387" width="22.7109375" style="13" customWidth="1"/>
    <col min="5388" max="5632" width="9.140625" style="13"/>
    <col min="5633" max="5633" width="22.7109375" style="13" customWidth="1"/>
    <col min="5634" max="5634" width="10.28515625" style="13" customWidth="1"/>
    <col min="5635" max="5642" width="8.7109375" style="13" customWidth="1"/>
    <col min="5643" max="5643" width="22.7109375" style="13" customWidth="1"/>
    <col min="5644" max="5888" width="9.140625" style="13"/>
    <col min="5889" max="5889" width="22.7109375" style="13" customWidth="1"/>
    <col min="5890" max="5890" width="10.28515625" style="13" customWidth="1"/>
    <col min="5891" max="5898" width="8.7109375" style="13" customWidth="1"/>
    <col min="5899" max="5899" width="22.7109375" style="13" customWidth="1"/>
    <col min="5900" max="6144" width="9.140625" style="13"/>
    <col min="6145" max="6145" width="22.7109375" style="13" customWidth="1"/>
    <col min="6146" max="6146" width="10.28515625" style="13" customWidth="1"/>
    <col min="6147" max="6154" width="8.7109375" style="13" customWidth="1"/>
    <col min="6155" max="6155" width="22.7109375" style="13" customWidth="1"/>
    <col min="6156" max="6400" width="9.140625" style="13"/>
    <col min="6401" max="6401" width="22.7109375" style="13" customWidth="1"/>
    <col min="6402" max="6402" width="10.28515625" style="13" customWidth="1"/>
    <col min="6403" max="6410" width="8.7109375" style="13" customWidth="1"/>
    <col min="6411" max="6411" width="22.7109375" style="13" customWidth="1"/>
    <col min="6412" max="6656" width="9.140625" style="13"/>
    <col min="6657" max="6657" width="22.7109375" style="13" customWidth="1"/>
    <col min="6658" max="6658" width="10.28515625" style="13" customWidth="1"/>
    <col min="6659" max="6666" width="8.7109375" style="13" customWidth="1"/>
    <col min="6667" max="6667" width="22.7109375" style="13" customWidth="1"/>
    <col min="6668" max="6912" width="9.140625" style="13"/>
    <col min="6913" max="6913" width="22.7109375" style="13" customWidth="1"/>
    <col min="6914" max="6914" width="10.28515625" style="13" customWidth="1"/>
    <col min="6915" max="6922" width="8.7109375" style="13" customWidth="1"/>
    <col min="6923" max="6923" width="22.7109375" style="13" customWidth="1"/>
    <col min="6924" max="7168" width="9.140625" style="13"/>
    <col min="7169" max="7169" width="22.7109375" style="13" customWidth="1"/>
    <col min="7170" max="7170" width="10.28515625" style="13" customWidth="1"/>
    <col min="7171" max="7178" width="8.7109375" style="13" customWidth="1"/>
    <col min="7179" max="7179" width="22.7109375" style="13" customWidth="1"/>
    <col min="7180" max="7424" width="9.140625" style="13"/>
    <col min="7425" max="7425" width="22.7109375" style="13" customWidth="1"/>
    <col min="7426" max="7426" width="10.28515625" style="13" customWidth="1"/>
    <col min="7427" max="7434" width="8.7109375" style="13" customWidth="1"/>
    <col min="7435" max="7435" width="22.7109375" style="13" customWidth="1"/>
    <col min="7436" max="7680" width="9.140625" style="13"/>
    <col min="7681" max="7681" width="22.7109375" style="13" customWidth="1"/>
    <col min="7682" max="7682" width="10.28515625" style="13" customWidth="1"/>
    <col min="7683" max="7690" width="8.7109375" style="13" customWidth="1"/>
    <col min="7691" max="7691" width="22.7109375" style="13" customWidth="1"/>
    <col min="7692" max="7936" width="9.140625" style="13"/>
    <col min="7937" max="7937" width="22.7109375" style="13" customWidth="1"/>
    <col min="7938" max="7938" width="10.28515625" style="13" customWidth="1"/>
    <col min="7939" max="7946" width="8.7109375" style="13" customWidth="1"/>
    <col min="7947" max="7947" width="22.7109375" style="13" customWidth="1"/>
    <col min="7948" max="8192" width="9.140625" style="13"/>
    <col min="8193" max="8193" width="22.7109375" style="13" customWidth="1"/>
    <col min="8194" max="8194" width="10.28515625" style="13" customWidth="1"/>
    <col min="8195" max="8202" width="8.7109375" style="13" customWidth="1"/>
    <col min="8203" max="8203" width="22.7109375" style="13" customWidth="1"/>
    <col min="8204" max="8448" width="9.140625" style="13"/>
    <col min="8449" max="8449" width="22.7109375" style="13" customWidth="1"/>
    <col min="8450" max="8450" width="10.28515625" style="13" customWidth="1"/>
    <col min="8451" max="8458" width="8.7109375" style="13" customWidth="1"/>
    <col min="8459" max="8459" width="22.7109375" style="13" customWidth="1"/>
    <col min="8460" max="8704" width="9.140625" style="13"/>
    <col min="8705" max="8705" width="22.7109375" style="13" customWidth="1"/>
    <col min="8706" max="8706" width="10.28515625" style="13" customWidth="1"/>
    <col min="8707" max="8714" width="8.7109375" style="13" customWidth="1"/>
    <col min="8715" max="8715" width="22.7109375" style="13" customWidth="1"/>
    <col min="8716" max="8960" width="9.140625" style="13"/>
    <col min="8961" max="8961" width="22.7109375" style="13" customWidth="1"/>
    <col min="8962" max="8962" width="10.28515625" style="13" customWidth="1"/>
    <col min="8963" max="8970" width="8.7109375" style="13" customWidth="1"/>
    <col min="8971" max="8971" width="22.7109375" style="13" customWidth="1"/>
    <col min="8972" max="9216" width="9.140625" style="13"/>
    <col min="9217" max="9217" width="22.7109375" style="13" customWidth="1"/>
    <col min="9218" max="9218" width="10.28515625" style="13" customWidth="1"/>
    <col min="9219" max="9226" width="8.7109375" style="13" customWidth="1"/>
    <col min="9227" max="9227" width="22.7109375" style="13" customWidth="1"/>
    <col min="9228" max="9472" width="9.140625" style="13"/>
    <col min="9473" max="9473" width="22.7109375" style="13" customWidth="1"/>
    <col min="9474" max="9474" width="10.28515625" style="13" customWidth="1"/>
    <col min="9475" max="9482" width="8.7109375" style="13" customWidth="1"/>
    <col min="9483" max="9483" width="22.7109375" style="13" customWidth="1"/>
    <col min="9484" max="9728" width="9.140625" style="13"/>
    <col min="9729" max="9729" width="22.7109375" style="13" customWidth="1"/>
    <col min="9730" max="9730" width="10.28515625" style="13" customWidth="1"/>
    <col min="9731" max="9738" width="8.7109375" style="13" customWidth="1"/>
    <col min="9739" max="9739" width="22.7109375" style="13" customWidth="1"/>
    <col min="9740" max="9984" width="9.140625" style="13"/>
    <col min="9985" max="9985" width="22.7109375" style="13" customWidth="1"/>
    <col min="9986" max="9986" width="10.28515625" style="13" customWidth="1"/>
    <col min="9987" max="9994" width="8.7109375" style="13" customWidth="1"/>
    <col min="9995" max="9995" width="22.7109375" style="13" customWidth="1"/>
    <col min="9996" max="10240" width="9.140625" style="13"/>
    <col min="10241" max="10241" width="22.7109375" style="13" customWidth="1"/>
    <col min="10242" max="10242" width="10.28515625" style="13" customWidth="1"/>
    <col min="10243" max="10250" width="8.7109375" style="13" customWidth="1"/>
    <col min="10251" max="10251" width="22.7109375" style="13" customWidth="1"/>
    <col min="10252" max="10496" width="9.140625" style="13"/>
    <col min="10497" max="10497" width="22.7109375" style="13" customWidth="1"/>
    <col min="10498" max="10498" width="10.28515625" style="13" customWidth="1"/>
    <col min="10499" max="10506" width="8.7109375" style="13" customWidth="1"/>
    <col min="10507" max="10507" width="22.7109375" style="13" customWidth="1"/>
    <col min="10508" max="10752" width="9.140625" style="13"/>
    <col min="10753" max="10753" width="22.7109375" style="13" customWidth="1"/>
    <col min="10754" max="10754" width="10.28515625" style="13" customWidth="1"/>
    <col min="10755" max="10762" width="8.7109375" style="13" customWidth="1"/>
    <col min="10763" max="10763" width="22.7109375" style="13" customWidth="1"/>
    <col min="10764" max="11008" width="9.140625" style="13"/>
    <col min="11009" max="11009" width="22.7109375" style="13" customWidth="1"/>
    <col min="11010" max="11010" width="10.28515625" style="13" customWidth="1"/>
    <col min="11011" max="11018" width="8.7109375" style="13" customWidth="1"/>
    <col min="11019" max="11019" width="22.7109375" style="13" customWidth="1"/>
    <col min="11020" max="11264" width="9.140625" style="13"/>
    <col min="11265" max="11265" width="22.7109375" style="13" customWidth="1"/>
    <col min="11266" max="11266" width="10.28515625" style="13" customWidth="1"/>
    <col min="11267" max="11274" width="8.7109375" style="13" customWidth="1"/>
    <col min="11275" max="11275" width="22.7109375" style="13" customWidth="1"/>
    <col min="11276" max="11520" width="9.140625" style="13"/>
    <col min="11521" max="11521" width="22.7109375" style="13" customWidth="1"/>
    <col min="11522" max="11522" width="10.28515625" style="13" customWidth="1"/>
    <col min="11523" max="11530" width="8.7109375" style="13" customWidth="1"/>
    <col min="11531" max="11531" width="22.7109375" style="13" customWidth="1"/>
    <col min="11532" max="11776" width="9.140625" style="13"/>
    <col min="11777" max="11777" width="22.7109375" style="13" customWidth="1"/>
    <col min="11778" max="11778" width="10.28515625" style="13" customWidth="1"/>
    <col min="11779" max="11786" width="8.7109375" style="13" customWidth="1"/>
    <col min="11787" max="11787" width="22.7109375" style="13" customWidth="1"/>
    <col min="11788" max="12032" width="9.140625" style="13"/>
    <col min="12033" max="12033" width="22.7109375" style="13" customWidth="1"/>
    <col min="12034" max="12034" width="10.28515625" style="13" customWidth="1"/>
    <col min="12035" max="12042" width="8.7109375" style="13" customWidth="1"/>
    <col min="12043" max="12043" width="22.7109375" style="13" customWidth="1"/>
    <col min="12044" max="12288" width="9.140625" style="13"/>
    <col min="12289" max="12289" width="22.7109375" style="13" customWidth="1"/>
    <col min="12290" max="12290" width="10.28515625" style="13" customWidth="1"/>
    <col min="12291" max="12298" width="8.7109375" style="13" customWidth="1"/>
    <col min="12299" max="12299" width="22.7109375" style="13" customWidth="1"/>
    <col min="12300" max="12544" width="9.140625" style="13"/>
    <col min="12545" max="12545" width="22.7109375" style="13" customWidth="1"/>
    <col min="12546" max="12546" width="10.28515625" style="13" customWidth="1"/>
    <col min="12547" max="12554" width="8.7109375" style="13" customWidth="1"/>
    <col min="12555" max="12555" width="22.7109375" style="13" customWidth="1"/>
    <col min="12556" max="12800" width="9.140625" style="13"/>
    <col min="12801" max="12801" width="22.7109375" style="13" customWidth="1"/>
    <col min="12802" max="12802" width="10.28515625" style="13" customWidth="1"/>
    <col min="12803" max="12810" width="8.7109375" style="13" customWidth="1"/>
    <col min="12811" max="12811" width="22.7109375" style="13" customWidth="1"/>
    <col min="12812" max="13056" width="9.140625" style="13"/>
    <col min="13057" max="13057" width="22.7109375" style="13" customWidth="1"/>
    <col min="13058" max="13058" width="10.28515625" style="13" customWidth="1"/>
    <col min="13059" max="13066" width="8.7109375" style="13" customWidth="1"/>
    <col min="13067" max="13067" width="22.7109375" style="13" customWidth="1"/>
    <col min="13068" max="13312" width="9.140625" style="13"/>
    <col min="13313" max="13313" width="22.7109375" style="13" customWidth="1"/>
    <col min="13314" max="13314" width="10.28515625" style="13" customWidth="1"/>
    <col min="13315" max="13322" width="8.7109375" style="13" customWidth="1"/>
    <col min="13323" max="13323" width="22.7109375" style="13" customWidth="1"/>
    <col min="13324" max="13568" width="9.140625" style="13"/>
    <col min="13569" max="13569" width="22.7109375" style="13" customWidth="1"/>
    <col min="13570" max="13570" width="10.28515625" style="13" customWidth="1"/>
    <col min="13571" max="13578" width="8.7109375" style="13" customWidth="1"/>
    <col min="13579" max="13579" width="22.7109375" style="13" customWidth="1"/>
    <col min="13580" max="13824" width="9.140625" style="13"/>
    <col min="13825" max="13825" width="22.7109375" style="13" customWidth="1"/>
    <col min="13826" max="13826" width="10.28515625" style="13" customWidth="1"/>
    <col min="13827" max="13834" width="8.7109375" style="13" customWidth="1"/>
    <col min="13835" max="13835" width="22.7109375" style="13" customWidth="1"/>
    <col min="13836" max="14080" width="9.140625" style="13"/>
    <col min="14081" max="14081" width="22.7109375" style="13" customWidth="1"/>
    <col min="14082" max="14082" width="10.28515625" style="13" customWidth="1"/>
    <col min="14083" max="14090" width="8.7109375" style="13" customWidth="1"/>
    <col min="14091" max="14091" width="22.7109375" style="13" customWidth="1"/>
    <col min="14092" max="14336" width="9.140625" style="13"/>
    <col min="14337" max="14337" width="22.7109375" style="13" customWidth="1"/>
    <col min="14338" max="14338" width="10.28515625" style="13" customWidth="1"/>
    <col min="14339" max="14346" width="8.7109375" style="13" customWidth="1"/>
    <col min="14347" max="14347" width="22.7109375" style="13" customWidth="1"/>
    <col min="14348" max="14592" width="9.140625" style="13"/>
    <col min="14593" max="14593" width="22.7109375" style="13" customWidth="1"/>
    <col min="14594" max="14594" width="10.28515625" style="13" customWidth="1"/>
    <col min="14595" max="14602" width="8.7109375" style="13" customWidth="1"/>
    <col min="14603" max="14603" width="22.7109375" style="13" customWidth="1"/>
    <col min="14604" max="14848" width="9.140625" style="13"/>
    <col min="14849" max="14849" width="22.7109375" style="13" customWidth="1"/>
    <col min="14850" max="14850" width="10.28515625" style="13" customWidth="1"/>
    <col min="14851" max="14858" width="8.7109375" style="13" customWidth="1"/>
    <col min="14859" max="14859" width="22.7109375" style="13" customWidth="1"/>
    <col min="14860" max="15104" width="9.140625" style="13"/>
    <col min="15105" max="15105" width="22.7109375" style="13" customWidth="1"/>
    <col min="15106" max="15106" width="10.28515625" style="13" customWidth="1"/>
    <col min="15107" max="15114" width="8.7109375" style="13" customWidth="1"/>
    <col min="15115" max="15115" width="22.7109375" style="13" customWidth="1"/>
    <col min="15116" max="15360" width="9.140625" style="13"/>
    <col min="15361" max="15361" width="22.7109375" style="13" customWidth="1"/>
    <col min="15362" max="15362" width="10.28515625" style="13" customWidth="1"/>
    <col min="15363" max="15370" width="8.7109375" style="13" customWidth="1"/>
    <col min="15371" max="15371" width="22.7109375" style="13" customWidth="1"/>
    <col min="15372" max="15616" width="9.140625" style="13"/>
    <col min="15617" max="15617" width="22.7109375" style="13" customWidth="1"/>
    <col min="15618" max="15618" width="10.28515625" style="13" customWidth="1"/>
    <col min="15619" max="15626" width="8.7109375" style="13" customWidth="1"/>
    <col min="15627" max="15627" width="22.7109375" style="13" customWidth="1"/>
    <col min="15628" max="15872" width="9.140625" style="13"/>
    <col min="15873" max="15873" width="22.7109375" style="13" customWidth="1"/>
    <col min="15874" max="15874" width="10.28515625" style="13" customWidth="1"/>
    <col min="15875" max="15882" width="8.7109375" style="13" customWidth="1"/>
    <col min="15883" max="15883" width="22.7109375" style="13" customWidth="1"/>
    <col min="15884" max="16128" width="9.140625" style="13"/>
    <col min="16129" max="16129" width="22.7109375" style="13" customWidth="1"/>
    <col min="16130" max="16130" width="10.28515625" style="13" customWidth="1"/>
    <col min="16131" max="16138" width="8.7109375" style="13" customWidth="1"/>
    <col min="16139" max="16139" width="22.7109375" style="13" customWidth="1"/>
    <col min="16140" max="16384" width="9.140625" style="13"/>
  </cols>
  <sheetData>
    <row r="1" spans="1:12" s="31" customFormat="1" ht="20.25" x14ac:dyDescent="0.2">
      <c r="A1" s="674" t="s">
        <v>344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2" x14ac:dyDescent="0.2">
      <c r="A2" s="675" t="s">
        <v>345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</row>
    <row r="3" spans="1:12" x14ac:dyDescent="0.2">
      <c r="A3" s="675" t="s">
        <v>366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</row>
    <row r="4" spans="1:12" s="29" customFormat="1" x14ac:dyDescent="0.3">
      <c r="A4" s="482" t="s">
        <v>788</v>
      </c>
      <c r="B4" s="489"/>
      <c r="C4" s="489"/>
      <c r="D4" s="771"/>
      <c r="E4" s="771"/>
      <c r="F4" s="771"/>
      <c r="G4" s="489"/>
      <c r="H4" s="489"/>
      <c r="I4" s="489"/>
      <c r="J4" s="551"/>
      <c r="K4" s="537" t="s">
        <v>21</v>
      </c>
    </row>
    <row r="5" spans="1:12" s="29" customFormat="1" ht="31.5" customHeight="1" thickBot="1" x14ac:dyDescent="0.25">
      <c r="A5" s="772" t="s">
        <v>351</v>
      </c>
      <c r="B5" s="774" t="s">
        <v>277</v>
      </c>
      <c r="C5" s="774"/>
      <c r="D5" s="774"/>
      <c r="E5" s="775" t="s">
        <v>270</v>
      </c>
      <c r="F5" s="775"/>
      <c r="G5" s="775"/>
      <c r="H5" s="775" t="s">
        <v>269</v>
      </c>
      <c r="I5" s="775"/>
      <c r="J5" s="775"/>
      <c r="K5" s="776" t="s">
        <v>346</v>
      </c>
    </row>
    <row r="6" spans="1:12" s="29" customFormat="1" ht="24" x14ac:dyDescent="0.2">
      <c r="A6" s="773"/>
      <c r="B6" s="160" t="s">
        <v>272</v>
      </c>
      <c r="C6" s="160" t="s">
        <v>268</v>
      </c>
      <c r="D6" s="160" t="s">
        <v>267</v>
      </c>
      <c r="E6" s="34" t="s">
        <v>278</v>
      </c>
      <c r="F6" s="34" t="s">
        <v>268</v>
      </c>
      <c r="G6" s="34" t="s">
        <v>267</v>
      </c>
      <c r="H6" s="34" t="s">
        <v>278</v>
      </c>
      <c r="I6" s="34" t="s">
        <v>268</v>
      </c>
      <c r="J6" s="34" t="s">
        <v>267</v>
      </c>
      <c r="K6" s="777"/>
    </row>
    <row r="7" spans="1:12" s="29" customFormat="1" ht="24.95" customHeight="1" thickBot="1" x14ac:dyDescent="0.3">
      <c r="A7" s="430">
        <v>2003</v>
      </c>
      <c r="B7" s="249">
        <f t="shared" ref="B7:D14" si="0">SUM(E7+H7)</f>
        <v>137</v>
      </c>
      <c r="C7" s="249">
        <f t="shared" si="0"/>
        <v>62</v>
      </c>
      <c r="D7" s="249">
        <f t="shared" si="0"/>
        <v>75</v>
      </c>
      <c r="E7" s="249">
        <f t="shared" ref="E7:E13" si="1">SUM(F7:G7)</f>
        <v>63</v>
      </c>
      <c r="F7" s="246">
        <v>25</v>
      </c>
      <c r="G7" s="246">
        <v>38</v>
      </c>
      <c r="H7" s="249">
        <f t="shared" ref="H7:H14" si="2">SUM(I7:J7)</f>
        <v>74</v>
      </c>
      <c r="I7" s="246">
        <v>37</v>
      </c>
      <c r="J7" s="246">
        <v>37</v>
      </c>
      <c r="K7" s="433">
        <v>2003</v>
      </c>
      <c r="L7" s="3"/>
    </row>
    <row r="8" spans="1:12" s="29" customFormat="1" ht="24.95" customHeight="1" thickTop="1" thickBot="1" x14ac:dyDescent="0.3">
      <c r="A8" s="158">
        <v>2004</v>
      </c>
      <c r="B8" s="240">
        <f t="shared" si="0"/>
        <v>113</v>
      </c>
      <c r="C8" s="240">
        <f t="shared" si="0"/>
        <v>53</v>
      </c>
      <c r="D8" s="240">
        <f t="shared" si="0"/>
        <v>60</v>
      </c>
      <c r="E8" s="240">
        <f t="shared" si="1"/>
        <v>68</v>
      </c>
      <c r="F8" s="241">
        <v>35</v>
      </c>
      <c r="G8" s="241">
        <v>33</v>
      </c>
      <c r="H8" s="240">
        <f t="shared" si="2"/>
        <v>45</v>
      </c>
      <c r="I8" s="241">
        <v>18</v>
      </c>
      <c r="J8" s="241">
        <v>27</v>
      </c>
      <c r="K8" s="132">
        <v>2004</v>
      </c>
      <c r="L8" s="3"/>
    </row>
    <row r="9" spans="1:12" s="29" customFormat="1" ht="24.95" customHeight="1" thickTop="1" thickBot="1" x14ac:dyDescent="0.3">
      <c r="A9" s="159">
        <v>2005</v>
      </c>
      <c r="B9" s="242">
        <f t="shared" si="0"/>
        <v>110</v>
      </c>
      <c r="C9" s="242">
        <f t="shared" si="0"/>
        <v>50</v>
      </c>
      <c r="D9" s="242">
        <f t="shared" si="0"/>
        <v>60</v>
      </c>
      <c r="E9" s="242">
        <f t="shared" si="1"/>
        <v>62</v>
      </c>
      <c r="F9" s="243">
        <v>28</v>
      </c>
      <c r="G9" s="243">
        <v>34</v>
      </c>
      <c r="H9" s="242">
        <f t="shared" si="2"/>
        <v>48</v>
      </c>
      <c r="I9" s="243">
        <v>22</v>
      </c>
      <c r="J9" s="243">
        <v>26</v>
      </c>
      <c r="K9" s="131">
        <v>2005</v>
      </c>
      <c r="L9" s="3"/>
    </row>
    <row r="10" spans="1:12" s="29" customFormat="1" ht="24.95" customHeight="1" thickTop="1" thickBot="1" x14ac:dyDescent="0.3">
      <c r="A10" s="158">
        <v>2006</v>
      </c>
      <c r="B10" s="240">
        <f t="shared" si="0"/>
        <v>114</v>
      </c>
      <c r="C10" s="240">
        <f t="shared" si="0"/>
        <v>49</v>
      </c>
      <c r="D10" s="240">
        <f t="shared" si="0"/>
        <v>65</v>
      </c>
      <c r="E10" s="240">
        <f t="shared" si="1"/>
        <v>59</v>
      </c>
      <c r="F10" s="241">
        <v>28</v>
      </c>
      <c r="G10" s="241">
        <v>31</v>
      </c>
      <c r="H10" s="240">
        <f t="shared" si="2"/>
        <v>55</v>
      </c>
      <c r="I10" s="241">
        <v>21</v>
      </c>
      <c r="J10" s="241">
        <v>34</v>
      </c>
      <c r="K10" s="132">
        <v>2006</v>
      </c>
      <c r="L10" s="3"/>
    </row>
    <row r="11" spans="1:12" s="29" customFormat="1" ht="24.95" customHeight="1" thickTop="1" thickBot="1" x14ac:dyDescent="0.3">
      <c r="A11" s="159">
        <v>2007</v>
      </c>
      <c r="B11" s="242">
        <f t="shared" si="0"/>
        <v>117</v>
      </c>
      <c r="C11" s="242">
        <f t="shared" si="0"/>
        <v>60</v>
      </c>
      <c r="D11" s="242">
        <f t="shared" si="0"/>
        <v>57</v>
      </c>
      <c r="E11" s="242">
        <f t="shared" si="1"/>
        <v>65</v>
      </c>
      <c r="F11" s="243">
        <v>35</v>
      </c>
      <c r="G11" s="243">
        <v>30</v>
      </c>
      <c r="H11" s="242">
        <f t="shared" si="2"/>
        <v>52</v>
      </c>
      <c r="I11" s="243">
        <v>25</v>
      </c>
      <c r="J11" s="243">
        <v>27</v>
      </c>
      <c r="K11" s="131">
        <v>2007</v>
      </c>
      <c r="L11" s="3"/>
    </row>
    <row r="12" spans="1:12" s="29" customFormat="1" ht="24.95" customHeight="1" thickTop="1" thickBot="1" x14ac:dyDescent="0.3">
      <c r="A12" s="158">
        <v>2008</v>
      </c>
      <c r="B12" s="240">
        <f t="shared" si="0"/>
        <v>132</v>
      </c>
      <c r="C12" s="240">
        <f t="shared" si="0"/>
        <v>59</v>
      </c>
      <c r="D12" s="240">
        <f t="shared" si="0"/>
        <v>73</v>
      </c>
      <c r="E12" s="240">
        <f t="shared" si="1"/>
        <v>90</v>
      </c>
      <c r="F12" s="241">
        <v>42</v>
      </c>
      <c r="G12" s="241">
        <v>48</v>
      </c>
      <c r="H12" s="240">
        <f t="shared" si="2"/>
        <v>42</v>
      </c>
      <c r="I12" s="241">
        <v>17</v>
      </c>
      <c r="J12" s="241">
        <v>25</v>
      </c>
      <c r="K12" s="132">
        <v>2008</v>
      </c>
      <c r="L12" s="3"/>
    </row>
    <row r="13" spans="1:12" s="29" customFormat="1" ht="24.95" customHeight="1" thickTop="1" thickBot="1" x14ac:dyDescent="0.3">
      <c r="A13" s="159">
        <v>2009</v>
      </c>
      <c r="B13" s="242">
        <f t="shared" si="0"/>
        <v>130</v>
      </c>
      <c r="C13" s="242">
        <f t="shared" si="0"/>
        <v>58</v>
      </c>
      <c r="D13" s="242">
        <f t="shared" si="0"/>
        <v>72</v>
      </c>
      <c r="E13" s="242">
        <f t="shared" si="1"/>
        <v>77</v>
      </c>
      <c r="F13" s="243">
        <v>39</v>
      </c>
      <c r="G13" s="243">
        <v>38</v>
      </c>
      <c r="H13" s="242">
        <f t="shared" si="2"/>
        <v>53</v>
      </c>
      <c r="I13" s="243">
        <v>19</v>
      </c>
      <c r="J13" s="243">
        <v>34</v>
      </c>
      <c r="K13" s="131">
        <v>2009</v>
      </c>
      <c r="L13" s="3"/>
    </row>
    <row r="14" spans="1:12" s="29" customFormat="1" ht="24.95" customHeight="1" thickTop="1" thickBot="1" x14ac:dyDescent="0.3">
      <c r="A14" s="158">
        <v>2010</v>
      </c>
      <c r="B14" s="240">
        <f t="shared" si="0"/>
        <v>132</v>
      </c>
      <c r="C14" s="240">
        <f>SUM(F14+I14)</f>
        <v>64</v>
      </c>
      <c r="D14" s="240">
        <f>SUM(G14+J14)</f>
        <v>68</v>
      </c>
      <c r="E14" s="240">
        <f>SUM(F14:G14)</f>
        <v>80</v>
      </c>
      <c r="F14" s="241">
        <v>37</v>
      </c>
      <c r="G14" s="241">
        <v>43</v>
      </c>
      <c r="H14" s="240">
        <f t="shared" si="2"/>
        <v>52</v>
      </c>
      <c r="I14" s="241">
        <v>27</v>
      </c>
      <c r="J14" s="241">
        <v>25</v>
      </c>
      <c r="K14" s="132">
        <v>2010</v>
      </c>
      <c r="L14" s="3"/>
    </row>
    <row r="15" spans="1:12" s="29" customFormat="1" ht="24.95" customHeight="1" thickTop="1" thickBot="1" x14ac:dyDescent="0.3">
      <c r="A15" s="263">
        <v>2011</v>
      </c>
      <c r="B15" s="271">
        <f>D15+C15</f>
        <v>156</v>
      </c>
      <c r="C15" s="271">
        <f>I15+F15</f>
        <v>63</v>
      </c>
      <c r="D15" s="271">
        <f>J15+G15</f>
        <v>93</v>
      </c>
      <c r="E15" s="271">
        <f>G15+F15</f>
        <v>107</v>
      </c>
      <c r="F15" s="272">
        <v>42</v>
      </c>
      <c r="G15" s="272">
        <v>65</v>
      </c>
      <c r="H15" s="271">
        <f>J15+I15</f>
        <v>49</v>
      </c>
      <c r="I15" s="272">
        <v>21</v>
      </c>
      <c r="J15" s="272">
        <v>28</v>
      </c>
      <c r="K15" s="273">
        <v>2011</v>
      </c>
      <c r="L15" s="3"/>
    </row>
    <row r="16" spans="1:12" s="29" customFormat="1" ht="24.95" customHeight="1" thickTop="1" x14ac:dyDescent="0.25">
      <c r="A16" s="255">
        <v>2012</v>
      </c>
      <c r="B16" s="244">
        <v>148</v>
      </c>
      <c r="C16" s="244">
        <f>I16+F16</f>
        <v>55</v>
      </c>
      <c r="D16" s="244">
        <f>J16+G16</f>
        <v>93</v>
      </c>
      <c r="E16" s="244">
        <f>G16+F16</f>
        <v>99</v>
      </c>
      <c r="F16" s="245">
        <v>34</v>
      </c>
      <c r="G16" s="245">
        <v>65</v>
      </c>
      <c r="H16" s="244">
        <f>J16+I16</f>
        <v>49</v>
      </c>
      <c r="I16" s="245">
        <v>21</v>
      </c>
      <c r="J16" s="245">
        <v>28</v>
      </c>
      <c r="K16" s="256">
        <v>2012</v>
      </c>
      <c r="L16" s="3"/>
    </row>
  </sheetData>
  <mergeCells count="9">
    <mergeCell ref="A1:K1"/>
    <mergeCell ref="A2:K2"/>
    <mergeCell ref="A3:K3"/>
    <mergeCell ref="D4:F4"/>
    <mergeCell ref="A5:A6"/>
    <mergeCell ref="B5:D5"/>
    <mergeCell ref="E5:G5"/>
    <mergeCell ref="H5:J5"/>
    <mergeCell ref="K5:K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view="pageBreakPreview" zoomScaleNormal="100" workbookViewId="0">
      <selection activeCell="C17" sqref="C17"/>
    </sheetView>
  </sheetViews>
  <sheetFormatPr defaultRowHeight="12.75" x14ac:dyDescent="0.2"/>
  <cols>
    <col min="1" max="1" width="40.7109375" style="1" customWidth="1"/>
    <col min="2" max="3" width="8.7109375" style="106" customWidth="1"/>
    <col min="4" max="4" width="40.7109375" style="1" customWidth="1"/>
    <col min="5" max="256" width="9.140625" style="1"/>
    <col min="257" max="257" width="42.7109375" style="1" customWidth="1"/>
    <col min="258" max="259" width="8.7109375" style="1" customWidth="1"/>
    <col min="260" max="260" width="40.7109375" style="1" customWidth="1"/>
    <col min="261" max="512" width="9.140625" style="1"/>
    <col min="513" max="513" width="42.7109375" style="1" customWidth="1"/>
    <col min="514" max="515" width="8.7109375" style="1" customWidth="1"/>
    <col min="516" max="516" width="40.7109375" style="1" customWidth="1"/>
    <col min="517" max="768" width="9.140625" style="1"/>
    <col min="769" max="769" width="42.7109375" style="1" customWidth="1"/>
    <col min="770" max="771" width="8.7109375" style="1" customWidth="1"/>
    <col min="772" max="772" width="40.7109375" style="1" customWidth="1"/>
    <col min="773" max="1024" width="9.140625" style="1"/>
    <col min="1025" max="1025" width="42.7109375" style="1" customWidth="1"/>
    <col min="1026" max="1027" width="8.7109375" style="1" customWidth="1"/>
    <col min="1028" max="1028" width="40.7109375" style="1" customWidth="1"/>
    <col min="1029" max="1280" width="9.140625" style="1"/>
    <col min="1281" max="1281" width="42.7109375" style="1" customWidth="1"/>
    <col min="1282" max="1283" width="8.7109375" style="1" customWidth="1"/>
    <col min="1284" max="1284" width="40.7109375" style="1" customWidth="1"/>
    <col min="1285" max="1536" width="9.140625" style="1"/>
    <col min="1537" max="1537" width="42.7109375" style="1" customWidth="1"/>
    <col min="1538" max="1539" width="8.7109375" style="1" customWidth="1"/>
    <col min="1540" max="1540" width="40.7109375" style="1" customWidth="1"/>
    <col min="1541" max="1792" width="9.140625" style="1"/>
    <col min="1793" max="1793" width="42.7109375" style="1" customWidth="1"/>
    <col min="1794" max="1795" width="8.7109375" style="1" customWidth="1"/>
    <col min="1796" max="1796" width="40.7109375" style="1" customWidth="1"/>
    <col min="1797" max="2048" width="9.140625" style="1"/>
    <col min="2049" max="2049" width="42.7109375" style="1" customWidth="1"/>
    <col min="2050" max="2051" width="8.7109375" style="1" customWidth="1"/>
    <col min="2052" max="2052" width="40.7109375" style="1" customWidth="1"/>
    <col min="2053" max="2304" width="9.140625" style="1"/>
    <col min="2305" max="2305" width="42.7109375" style="1" customWidth="1"/>
    <col min="2306" max="2307" width="8.7109375" style="1" customWidth="1"/>
    <col min="2308" max="2308" width="40.7109375" style="1" customWidth="1"/>
    <col min="2309" max="2560" width="9.140625" style="1"/>
    <col min="2561" max="2561" width="42.7109375" style="1" customWidth="1"/>
    <col min="2562" max="2563" width="8.7109375" style="1" customWidth="1"/>
    <col min="2564" max="2564" width="40.7109375" style="1" customWidth="1"/>
    <col min="2565" max="2816" width="9.140625" style="1"/>
    <col min="2817" max="2817" width="42.7109375" style="1" customWidth="1"/>
    <col min="2818" max="2819" width="8.7109375" style="1" customWidth="1"/>
    <col min="2820" max="2820" width="40.7109375" style="1" customWidth="1"/>
    <col min="2821" max="3072" width="9.140625" style="1"/>
    <col min="3073" max="3073" width="42.7109375" style="1" customWidth="1"/>
    <col min="3074" max="3075" width="8.7109375" style="1" customWidth="1"/>
    <col min="3076" max="3076" width="40.7109375" style="1" customWidth="1"/>
    <col min="3077" max="3328" width="9.140625" style="1"/>
    <col min="3329" max="3329" width="42.7109375" style="1" customWidth="1"/>
    <col min="3330" max="3331" width="8.7109375" style="1" customWidth="1"/>
    <col min="3332" max="3332" width="40.7109375" style="1" customWidth="1"/>
    <col min="3333" max="3584" width="9.140625" style="1"/>
    <col min="3585" max="3585" width="42.7109375" style="1" customWidth="1"/>
    <col min="3586" max="3587" width="8.7109375" style="1" customWidth="1"/>
    <col min="3588" max="3588" width="40.7109375" style="1" customWidth="1"/>
    <col min="3589" max="3840" width="9.140625" style="1"/>
    <col min="3841" max="3841" width="42.7109375" style="1" customWidth="1"/>
    <col min="3842" max="3843" width="8.7109375" style="1" customWidth="1"/>
    <col min="3844" max="3844" width="40.7109375" style="1" customWidth="1"/>
    <col min="3845" max="4096" width="9.140625" style="1"/>
    <col min="4097" max="4097" width="42.7109375" style="1" customWidth="1"/>
    <col min="4098" max="4099" width="8.7109375" style="1" customWidth="1"/>
    <col min="4100" max="4100" width="40.7109375" style="1" customWidth="1"/>
    <col min="4101" max="4352" width="9.140625" style="1"/>
    <col min="4353" max="4353" width="42.7109375" style="1" customWidth="1"/>
    <col min="4354" max="4355" width="8.7109375" style="1" customWidth="1"/>
    <col min="4356" max="4356" width="40.7109375" style="1" customWidth="1"/>
    <col min="4357" max="4608" width="9.140625" style="1"/>
    <col min="4609" max="4609" width="42.7109375" style="1" customWidth="1"/>
    <col min="4610" max="4611" width="8.7109375" style="1" customWidth="1"/>
    <col min="4612" max="4612" width="40.7109375" style="1" customWidth="1"/>
    <col min="4613" max="4864" width="9.140625" style="1"/>
    <col min="4865" max="4865" width="42.7109375" style="1" customWidth="1"/>
    <col min="4866" max="4867" width="8.7109375" style="1" customWidth="1"/>
    <col min="4868" max="4868" width="40.7109375" style="1" customWidth="1"/>
    <col min="4869" max="5120" width="9.140625" style="1"/>
    <col min="5121" max="5121" width="42.7109375" style="1" customWidth="1"/>
    <col min="5122" max="5123" width="8.7109375" style="1" customWidth="1"/>
    <col min="5124" max="5124" width="40.7109375" style="1" customWidth="1"/>
    <col min="5125" max="5376" width="9.140625" style="1"/>
    <col min="5377" max="5377" width="42.7109375" style="1" customWidth="1"/>
    <col min="5378" max="5379" width="8.7109375" style="1" customWidth="1"/>
    <col min="5380" max="5380" width="40.7109375" style="1" customWidth="1"/>
    <col min="5381" max="5632" width="9.140625" style="1"/>
    <col min="5633" max="5633" width="42.7109375" style="1" customWidth="1"/>
    <col min="5634" max="5635" width="8.7109375" style="1" customWidth="1"/>
    <col min="5636" max="5636" width="40.7109375" style="1" customWidth="1"/>
    <col min="5637" max="5888" width="9.140625" style="1"/>
    <col min="5889" max="5889" width="42.7109375" style="1" customWidth="1"/>
    <col min="5890" max="5891" width="8.7109375" style="1" customWidth="1"/>
    <col min="5892" max="5892" width="40.7109375" style="1" customWidth="1"/>
    <col min="5893" max="6144" width="9.140625" style="1"/>
    <col min="6145" max="6145" width="42.7109375" style="1" customWidth="1"/>
    <col min="6146" max="6147" width="8.7109375" style="1" customWidth="1"/>
    <col min="6148" max="6148" width="40.7109375" style="1" customWidth="1"/>
    <col min="6149" max="6400" width="9.140625" style="1"/>
    <col min="6401" max="6401" width="42.7109375" style="1" customWidth="1"/>
    <col min="6402" max="6403" width="8.7109375" style="1" customWidth="1"/>
    <col min="6404" max="6404" width="40.7109375" style="1" customWidth="1"/>
    <col min="6405" max="6656" width="9.140625" style="1"/>
    <col min="6657" max="6657" width="42.7109375" style="1" customWidth="1"/>
    <col min="6658" max="6659" width="8.7109375" style="1" customWidth="1"/>
    <col min="6660" max="6660" width="40.7109375" style="1" customWidth="1"/>
    <col min="6661" max="6912" width="9.140625" style="1"/>
    <col min="6913" max="6913" width="42.7109375" style="1" customWidth="1"/>
    <col min="6914" max="6915" width="8.7109375" style="1" customWidth="1"/>
    <col min="6916" max="6916" width="40.7109375" style="1" customWidth="1"/>
    <col min="6917" max="7168" width="9.140625" style="1"/>
    <col min="7169" max="7169" width="42.7109375" style="1" customWidth="1"/>
    <col min="7170" max="7171" width="8.7109375" style="1" customWidth="1"/>
    <col min="7172" max="7172" width="40.7109375" style="1" customWidth="1"/>
    <col min="7173" max="7424" width="9.140625" style="1"/>
    <col min="7425" max="7425" width="42.7109375" style="1" customWidth="1"/>
    <col min="7426" max="7427" width="8.7109375" style="1" customWidth="1"/>
    <col min="7428" max="7428" width="40.7109375" style="1" customWidth="1"/>
    <col min="7429" max="7680" width="9.140625" style="1"/>
    <col min="7681" max="7681" width="42.7109375" style="1" customWidth="1"/>
    <col min="7682" max="7683" width="8.7109375" style="1" customWidth="1"/>
    <col min="7684" max="7684" width="40.7109375" style="1" customWidth="1"/>
    <col min="7685" max="7936" width="9.140625" style="1"/>
    <col min="7937" max="7937" width="42.7109375" style="1" customWidth="1"/>
    <col min="7938" max="7939" width="8.7109375" style="1" customWidth="1"/>
    <col min="7940" max="7940" width="40.7109375" style="1" customWidth="1"/>
    <col min="7941" max="8192" width="9.140625" style="1"/>
    <col min="8193" max="8193" width="42.7109375" style="1" customWidth="1"/>
    <col min="8194" max="8195" width="8.7109375" style="1" customWidth="1"/>
    <col min="8196" max="8196" width="40.7109375" style="1" customWidth="1"/>
    <col min="8197" max="8448" width="9.140625" style="1"/>
    <col min="8449" max="8449" width="42.7109375" style="1" customWidth="1"/>
    <col min="8450" max="8451" width="8.7109375" style="1" customWidth="1"/>
    <col min="8452" max="8452" width="40.7109375" style="1" customWidth="1"/>
    <col min="8453" max="8704" width="9.140625" style="1"/>
    <col min="8705" max="8705" width="42.7109375" style="1" customWidth="1"/>
    <col min="8706" max="8707" width="8.7109375" style="1" customWidth="1"/>
    <col min="8708" max="8708" width="40.7109375" style="1" customWidth="1"/>
    <col min="8709" max="8960" width="9.140625" style="1"/>
    <col min="8961" max="8961" width="42.7109375" style="1" customWidth="1"/>
    <col min="8962" max="8963" width="8.7109375" style="1" customWidth="1"/>
    <col min="8964" max="8964" width="40.7109375" style="1" customWidth="1"/>
    <col min="8965" max="9216" width="9.140625" style="1"/>
    <col min="9217" max="9217" width="42.7109375" style="1" customWidth="1"/>
    <col min="9218" max="9219" width="8.7109375" style="1" customWidth="1"/>
    <col min="9220" max="9220" width="40.7109375" style="1" customWidth="1"/>
    <col min="9221" max="9472" width="9.140625" style="1"/>
    <col min="9473" max="9473" width="42.7109375" style="1" customWidth="1"/>
    <col min="9474" max="9475" width="8.7109375" style="1" customWidth="1"/>
    <col min="9476" max="9476" width="40.7109375" style="1" customWidth="1"/>
    <col min="9477" max="9728" width="9.140625" style="1"/>
    <col min="9729" max="9729" width="42.7109375" style="1" customWidth="1"/>
    <col min="9730" max="9731" width="8.7109375" style="1" customWidth="1"/>
    <col min="9732" max="9732" width="40.7109375" style="1" customWidth="1"/>
    <col min="9733" max="9984" width="9.140625" style="1"/>
    <col min="9985" max="9985" width="42.7109375" style="1" customWidth="1"/>
    <col min="9986" max="9987" width="8.7109375" style="1" customWidth="1"/>
    <col min="9988" max="9988" width="40.7109375" style="1" customWidth="1"/>
    <col min="9989" max="10240" width="9.140625" style="1"/>
    <col min="10241" max="10241" width="42.7109375" style="1" customWidth="1"/>
    <col min="10242" max="10243" width="8.7109375" style="1" customWidth="1"/>
    <col min="10244" max="10244" width="40.7109375" style="1" customWidth="1"/>
    <col min="10245" max="10496" width="9.140625" style="1"/>
    <col min="10497" max="10497" width="42.7109375" style="1" customWidth="1"/>
    <col min="10498" max="10499" width="8.7109375" style="1" customWidth="1"/>
    <col min="10500" max="10500" width="40.7109375" style="1" customWidth="1"/>
    <col min="10501" max="10752" width="9.140625" style="1"/>
    <col min="10753" max="10753" width="42.7109375" style="1" customWidth="1"/>
    <col min="10754" max="10755" width="8.7109375" style="1" customWidth="1"/>
    <col min="10756" max="10756" width="40.7109375" style="1" customWidth="1"/>
    <col min="10757" max="11008" width="9.140625" style="1"/>
    <col min="11009" max="11009" width="42.7109375" style="1" customWidth="1"/>
    <col min="11010" max="11011" width="8.7109375" style="1" customWidth="1"/>
    <col min="11012" max="11012" width="40.7109375" style="1" customWidth="1"/>
    <col min="11013" max="11264" width="9.140625" style="1"/>
    <col min="11265" max="11265" width="42.7109375" style="1" customWidth="1"/>
    <col min="11266" max="11267" width="8.7109375" style="1" customWidth="1"/>
    <col min="11268" max="11268" width="40.7109375" style="1" customWidth="1"/>
    <col min="11269" max="11520" width="9.140625" style="1"/>
    <col min="11521" max="11521" width="42.7109375" style="1" customWidth="1"/>
    <col min="11522" max="11523" width="8.7109375" style="1" customWidth="1"/>
    <col min="11524" max="11524" width="40.7109375" style="1" customWidth="1"/>
    <col min="11525" max="11776" width="9.140625" style="1"/>
    <col min="11777" max="11777" width="42.7109375" style="1" customWidth="1"/>
    <col min="11778" max="11779" width="8.7109375" style="1" customWidth="1"/>
    <col min="11780" max="11780" width="40.7109375" style="1" customWidth="1"/>
    <col min="11781" max="12032" width="9.140625" style="1"/>
    <col min="12033" max="12033" width="42.7109375" style="1" customWidth="1"/>
    <col min="12034" max="12035" width="8.7109375" style="1" customWidth="1"/>
    <col min="12036" max="12036" width="40.7109375" style="1" customWidth="1"/>
    <col min="12037" max="12288" width="9.140625" style="1"/>
    <col min="12289" max="12289" width="42.7109375" style="1" customWidth="1"/>
    <col min="12290" max="12291" width="8.7109375" style="1" customWidth="1"/>
    <col min="12292" max="12292" width="40.7109375" style="1" customWidth="1"/>
    <col min="12293" max="12544" width="9.140625" style="1"/>
    <col min="12545" max="12545" width="42.7109375" style="1" customWidth="1"/>
    <col min="12546" max="12547" width="8.7109375" style="1" customWidth="1"/>
    <col min="12548" max="12548" width="40.7109375" style="1" customWidth="1"/>
    <col min="12549" max="12800" width="9.140625" style="1"/>
    <col min="12801" max="12801" width="42.7109375" style="1" customWidth="1"/>
    <col min="12802" max="12803" width="8.7109375" style="1" customWidth="1"/>
    <col min="12804" max="12804" width="40.7109375" style="1" customWidth="1"/>
    <col min="12805" max="13056" width="9.140625" style="1"/>
    <col min="13057" max="13057" width="42.7109375" style="1" customWidth="1"/>
    <col min="13058" max="13059" width="8.7109375" style="1" customWidth="1"/>
    <col min="13060" max="13060" width="40.7109375" style="1" customWidth="1"/>
    <col min="13061" max="13312" width="9.140625" style="1"/>
    <col min="13313" max="13313" width="42.7109375" style="1" customWidth="1"/>
    <col min="13314" max="13315" width="8.7109375" style="1" customWidth="1"/>
    <col min="13316" max="13316" width="40.7109375" style="1" customWidth="1"/>
    <col min="13317" max="13568" width="9.140625" style="1"/>
    <col min="13569" max="13569" width="42.7109375" style="1" customWidth="1"/>
    <col min="13570" max="13571" width="8.7109375" style="1" customWidth="1"/>
    <col min="13572" max="13572" width="40.7109375" style="1" customWidth="1"/>
    <col min="13573" max="13824" width="9.140625" style="1"/>
    <col min="13825" max="13825" width="42.7109375" style="1" customWidth="1"/>
    <col min="13826" max="13827" width="8.7109375" style="1" customWidth="1"/>
    <col min="13828" max="13828" width="40.7109375" style="1" customWidth="1"/>
    <col min="13829" max="14080" width="9.140625" style="1"/>
    <col min="14081" max="14081" width="42.7109375" style="1" customWidth="1"/>
    <col min="14082" max="14083" width="8.7109375" style="1" customWidth="1"/>
    <col min="14084" max="14084" width="40.7109375" style="1" customWidth="1"/>
    <col min="14085" max="14336" width="9.140625" style="1"/>
    <col min="14337" max="14337" width="42.7109375" style="1" customWidth="1"/>
    <col min="14338" max="14339" width="8.7109375" style="1" customWidth="1"/>
    <col min="14340" max="14340" width="40.7109375" style="1" customWidth="1"/>
    <col min="14341" max="14592" width="9.140625" style="1"/>
    <col min="14593" max="14593" width="42.7109375" style="1" customWidth="1"/>
    <col min="14594" max="14595" width="8.7109375" style="1" customWidth="1"/>
    <col min="14596" max="14596" width="40.7109375" style="1" customWidth="1"/>
    <col min="14597" max="14848" width="9.140625" style="1"/>
    <col min="14849" max="14849" width="42.7109375" style="1" customWidth="1"/>
    <col min="14850" max="14851" width="8.7109375" style="1" customWidth="1"/>
    <col min="14852" max="14852" width="40.7109375" style="1" customWidth="1"/>
    <col min="14853" max="15104" width="9.140625" style="1"/>
    <col min="15105" max="15105" width="42.7109375" style="1" customWidth="1"/>
    <col min="15106" max="15107" width="8.7109375" style="1" customWidth="1"/>
    <col min="15108" max="15108" width="40.7109375" style="1" customWidth="1"/>
    <col min="15109" max="15360" width="9.140625" style="1"/>
    <col min="15361" max="15361" width="42.7109375" style="1" customWidth="1"/>
    <col min="15362" max="15363" width="8.7109375" style="1" customWidth="1"/>
    <col min="15364" max="15364" width="40.7109375" style="1" customWidth="1"/>
    <col min="15365" max="15616" width="9.140625" style="1"/>
    <col min="15617" max="15617" width="42.7109375" style="1" customWidth="1"/>
    <col min="15618" max="15619" width="8.7109375" style="1" customWidth="1"/>
    <col min="15620" max="15620" width="40.7109375" style="1" customWidth="1"/>
    <col min="15621" max="15872" width="9.140625" style="1"/>
    <col min="15873" max="15873" width="42.7109375" style="1" customWidth="1"/>
    <col min="15874" max="15875" width="8.7109375" style="1" customWidth="1"/>
    <col min="15876" max="15876" width="40.7109375" style="1" customWidth="1"/>
    <col min="15877" max="16128" width="9.140625" style="1"/>
    <col min="16129" max="16129" width="42.7109375" style="1" customWidth="1"/>
    <col min="16130" max="16131" width="8.7109375" style="1" customWidth="1"/>
    <col min="16132" max="16132" width="40.7109375" style="1" customWidth="1"/>
    <col min="16133" max="16384" width="9.140625" style="1"/>
  </cols>
  <sheetData>
    <row r="1" spans="1:4" ht="53.25" customHeight="1" x14ac:dyDescent="0.2">
      <c r="A1" s="627" t="s">
        <v>220</v>
      </c>
      <c r="B1" s="628"/>
      <c r="C1" s="628"/>
      <c r="D1" s="628"/>
    </row>
    <row r="2" spans="1:4" ht="42.75" customHeight="1" x14ac:dyDescent="0.2">
      <c r="A2" s="52" t="s">
        <v>73</v>
      </c>
      <c r="B2" s="53" t="s">
        <v>74</v>
      </c>
      <c r="C2" s="53" t="s">
        <v>75</v>
      </c>
      <c r="D2" s="52" t="s">
        <v>76</v>
      </c>
    </row>
    <row r="3" spans="1:4" s="105" customFormat="1" ht="28.5" customHeight="1" thickBot="1" x14ac:dyDescent="0.25">
      <c r="A3" s="529" t="s">
        <v>672</v>
      </c>
      <c r="B3" s="530"/>
      <c r="C3" s="531" t="s">
        <v>5</v>
      </c>
      <c r="D3" s="532" t="s">
        <v>649</v>
      </c>
    </row>
    <row r="4" spans="1:4" s="105" customFormat="1" ht="26.25" customHeight="1" thickTop="1" thickBot="1" x14ac:dyDescent="0.25">
      <c r="A4" s="55" t="s">
        <v>674</v>
      </c>
      <c r="B4" s="56"/>
      <c r="C4" s="57" t="s">
        <v>6</v>
      </c>
      <c r="D4" s="58" t="s">
        <v>673</v>
      </c>
    </row>
    <row r="5" spans="1:4" s="105" customFormat="1" ht="28.5" customHeight="1" thickTop="1" thickBot="1" x14ac:dyDescent="0.25">
      <c r="A5" s="414" t="s">
        <v>676</v>
      </c>
      <c r="B5" s="415"/>
      <c r="C5" s="408" t="s">
        <v>7</v>
      </c>
      <c r="D5" s="416" t="s">
        <v>675</v>
      </c>
    </row>
    <row r="6" spans="1:4" s="105" customFormat="1" ht="28.5" customHeight="1" thickTop="1" thickBot="1" x14ac:dyDescent="0.25">
      <c r="A6" s="55" t="s">
        <v>678</v>
      </c>
      <c r="B6" s="56"/>
      <c r="C6" s="57" t="s">
        <v>8</v>
      </c>
      <c r="D6" s="58" t="s">
        <v>677</v>
      </c>
    </row>
    <row r="7" spans="1:4" s="105" customFormat="1" ht="28.5" customHeight="1" thickTop="1" thickBot="1" x14ac:dyDescent="0.25">
      <c r="A7" s="414" t="s">
        <v>680</v>
      </c>
      <c r="B7" s="415"/>
      <c r="C7" s="408" t="s">
        <v>9</v>
      </c>
      <c r="D7" s="416" t="s">
        <v>679</v>
      </c>
    </row>
    <row r="8" spans="1:4" s="105" customFormat="1" ht="28.5" customHeight="1" thickTop="1" thickBot="1" x14ac:dyDescent="0.25">
      <c r="A8" s="55" t="s">
        <v>682</v>
      </c>
      <c r="B8" s="56"/>
      <c r="C8" s="57" t="s">
        <v>10</v>
      </c>
      <c r="D8" s="58" t="s">
        <v>681</v>
      </c>
    </row>
    <row r="9" spans="1:4" s="105" customFormat="1" ht="28.5" customHeight="1" thickTop="1" x14ac:dyDescent="0.2">
      <c r="A9" s="533" t="s">
        <v>689</v>
      </c>
      <c r="B9" s="534"/>
      <c r="C9" s="535" t="s">
        <v>11</v>
      </c>
      <c r="D9" s="536" t="s">
        <v>688</v>
      </c>
    </row>
    <row r="10" spans="1:4" s="105" customFormat="1" x14ac:dyDescent="0.2">
      <c r="A10" s="1"/>
      <c r="B10" s="1"/>
      <c r="C10" s="1"/>
      <c r="D10" s="1"/>
    </row>
    <row r="11" spans="1:4" s="105" customFormat="1" x14ac:dyDescent="0.2">
      <c r="A11" s="1"/>
      <c r="B11" s="1"/>
      <c r="C11" s="1"/>
      <c r="D11" s="1"/>
    </row>
    <row r="12" spans="1:4" s="105" customFormat="1" ht="15.75" x14ac:dyDescent="0.25">
      <c r="A12" s="1"/>
      <c r="B12" s="1"/>
      <c r="C12" s="1"/>
      <c r="D12" s="4"/>
    </row>
    <row r="13" spans="1:4" s="105" customFormat="1" ht="15.75" x14ac:dyDescent="0.25">
      <c r="A13" s="1"/>
      <c r="B13" s="1"/>
      <c r="C13" s="1"/>
      <c r="D13" s="4"/>
    </row>
    <row r="14" spans="1:4" s="105" customFormat="1" ht="15.75" x14ac:dyDescent="0.25">
      <c r="A14" s="1"/>
      <c r="B14" s="1"/>
      <c r="C14" s="1"/>
      <c r="D14" s="4"/>
    </row>
    <row r="15" spans="1:4" ht="15.75" x14ac:dyDescent="0.25">
      <c r="B15" s="1"/>
      <c r="C15" s="1"/>
      <c r="D15" s="4"/>
    </row>
    <row r="16" spans="1:4" ht="15.75" x14ac:dyDescent="0.25">
      <c r="B16" s="1"/>
      <c r="C16" s="1"/>
      <c r="D16" s="4"/>
    </row>
    <row r="17" spans="2:4" ht="15.75" x14ac:dyDescent="0.25">
      <c r="B17" s="1"/>
      <c r="C17" s="1"/>
      <c r="D17" s="4"/>
    </row>
    <row r="18" spans="2:4" x14ac:dyDescent="0.2">
      <c r="B18" s="1"/>
      <c r="C18" s="1"/>
    </row>
    <row r="19" spans="2:4" x14ac:dyDescent="0.2">
      <c r="B19" s="1"/>
      <c r="C19" s="1"/>
    </row>
    <row r="20" spans="2:4" x14ac:dyDescent="0.2">
      <c r="B20" s="1"/>
      <c r="C20" s="1"/>
    </row>
    <row r="21" spans="2:4" x14ac:dyDescent="0.2">
      <c r="B21" s="1"/>
      <c r="C21" s="1"/>
    </row>
    <row r="22" spans="2:4" x14ac:dyDescent="0.2">
      <c r="B22" s="1"/>
      <c r="C22" s="1"/>
    </row>
    <row r="23" spans="2:4" x14ac:dyDescent="0.2">
      <c r="B23" s="1"/>
      <c r="C23" s="1"/>
    </row>
    <row r="24" spans="2:4" x14ac:dyDescent="0.2">
      <c r="B24" s="1"/>
      <c r="C24" s="1"/>
    </row>
    <row r="25" spans="2:4" x14ac:dyDescent="0.2">
      <c r="B25" s="1"/>
      <c r="C25" s="1"/>
    </row>
    <row r="26" spans="2:4" x14ac:dyDescent="0.2">
      <c r="B26" s="1"/>
      <c r="C26" s="1"/>
    </row>
    <row r="27" spans="2:4" x14ac:dyDescent="0.2">
      <c r="B27" s="1"/>
      <c r="C27" s="1"/>
    </row>
    <row r="28" spans="2:4" x14ac:dyDescent="0.2">
      <c r="B28" s="1"/>
      <c r="C28" s="1"/>
    </row>
    <row r="29" spans="2:4" x14ac:dyDescent="0.2">
      <c r="B29" s="1"/>
      <c r="C29" s="1"/>
    </row>
    <row r="30" spans="2:4" x14ac:dyDescent="0.2">
      <c r="B30" s="1"/>
    </row>
    <row r="33" spans="2:4" x14ac:dyDescent="0.2">
      <c r="D33" s="106"/>
    </row>
    <row r="34" spans="2:4" x14ac:dyDescent="0.2">
      <c r="D34" s="106"/>
    </row>
    <row r="35" spans="2:4" x14ac:dyDescent="0.2">
      <c r="D35" s="106"/>
    </row>
    <row r="36" spans="2:4" x14ac:dyDescent="0.2">
      <c r="D36" s="106"/>
    </row>
    <row r="37" spans="2:4" x14ac:dyDescent="0.2">
      <c r="D37" s="106"/>
    </row>
    <row r="38" spans="2:4" x14ac:dyDescent="0.2">
      <c r="D38" s="106"/>
    </row>
    <row r="39" spans="2:4" x14ac:dyDescent="0.2">
      <c r="D39" s="106"/>
    </row>
    <row r="40" spans="2:4" x14ac:dyDescent="0.2">
      <c r="D40" s="106"/>
    </row>
    <row r="41" spans="2:4" x14ac:dyDescent="0.2">
      <c r="B41" s="1"/>
      <c r="D41" s="106"/>
    </row>
    <row r="42" spans="2:4" x14ac:dyDescent="0.2">
      <c r="B42" s="1"/>
      <c r="D42" s="106"/>
    </row>
    <row r="43" spans="2:4" x14ac:dyDescent="0.2">
      <c r="B43" s="1"/>
      <c r="D43" s="106"/>
    </row>
    <row r="44" spans="2:4" x14ac:dyDescent="0.2">
      <c r="B44" s="1"/>
      <c r="D44" s="106"/>
    </row>
    <row r="45" spans="2:4" x14ac:dyDescent="0.2">
      <c r="B45" s="1"/>
      <c r="D45" s="106"/>
    </row>
    <row r="46" spans="2:4" x14ac:dyDescent="0.2">
      <c r="B46" s="1"/>
      <c r="D46" s="106"/>
    </row>
    <row r="47" spans="2:4" x14ac:dyDescent="0.2">
      <c r="B47" s="1"/>
      <c r="D47" s="106"/>
    </row>
    <row r="48" spans="2:4" x14ac:dyDescent="0.2">
      <c r="B48" s="1"/>
      <c r="D48" s="106"/>
    </row>
    <row r="49" spans="2:4" x14ac:dyDescent="0.2">
      <c r="B49" s="1"/>
      <c r="D49" s="106"/>
    </row>
    <row r="50" spans="2:4" x14ac:dyDescent="0.2">
      <c r="B50" s="1"/>
      <c r="D50" s="106"/>
    </row>
    <row r="51" spans="2:4" x14ac:dyDescent="0.2">
      <c r="B51" s="1"/>
      <c r="D51" s="106"/>
    </row>
    <row r="52" spans="2:4" x14ac:dyDescent="0.2">
      <c r="B52" s="1"/>
      <c r="D52" s="106"/>
    </row>
    <row r="53" spans="2:4" x14ac:dyDescent="0.2">
      <c r="B53" s="1"/>
      <c r="D53" s="106"/>
    </row>
    <row r="54" spans="2:4" x14ac:dyDescent="0.2">
      <c r="B54" s="1"/>
      <c r="D54" s="106"/>
    </row>
    <row r="55" spans="2:4" x14ac:dyDescent="0.2">
      <c r="B55" s="1"/>
      <c r="D55" s="106"/>
    </row>
    <row r="56" spans="2:4" x14ac:dyDescent="0.2">
      <c r="B56" s="1"/>
      <c r="D56" s="106"/>
    </row>
    <row r="57" spans="2:4" x14ac:dyDescent="0.2">
      <c r="B57" s="1"/>
      <c r="D57" s="106"/>
    </row>
    <row r="58" spans="2:4" x14ac:dyDescent="0.2">
      <c r="B58" s="1"/>
      <c r="D58" s="106"/>
    </row>
    <row r="59" spans="2:4" x14ac:dyDescent="0.2">
      <c r="B59" s="1"/>
      <c r="D59" s="106"/>
    </row>
    <row r="60" spans="2:4" x14ac:dyDescent="0.2">
      <c r="B60" s="1"/>
      <c r="D60" s="106"/>
    </row>
    <row r="61" spans="2:4" x14ac:dyDescent="0.2">
      <c r="B61" s="1"/>
      <c r="D61" s="106"/>
    </row>
    <row r="62" spans="2:4" x14ac:dyDescent="0.2">
      <c r="B62" s="1"/>
      <c r="D62" s="106"/>
    </row>
    <row r="63" spans="2:4" x14ac:dyDescent="0.2">
      <c r="B63" s="1"/>
      <c r="D63" s="106"/>
    </row>
    <row r="64" spans="2:4" x14ac:dyDescent="0.2">
      <c r="B64" s="1"/>
      <c r="D64" s="106"/>
    </row>
    <row r="65" spans="2:4" x14ac:dyDescent="0.2">
      <c r="B65" s="1"/>
      <c r="D65" s="106"/>
    </row>
    <row r="66" spans="2:4" x14ac:dyDescent="0.2">
      <c r="B66" s="1"/>
      <c r="D66" s="106"/>
    </row>
    <row r="67" spans="2:4" x14ac:dyDescent="0.2">
      <c r="B67" s="1"/>
      <c r="D67" s="106"/>
    </row>
    <row r="68" spans="2:4" x14ac:dyDescent="0.2">
      <c r="B68" s="1"/>
      <c r="D68" s="106"/>
    </row>
    <row r="69" spans="2:4" x14ac:dyDescent="0.2">
      <c r="B69" s="1"/>
      <c r="D69" s="106"/>
    </row>
    <row r="70" spans="2:4" x14ac:dyDescent="0.2">
      <c r="B70" s="1"/>
      <c r="D70" s="106"/>
    </row>
    <row r="71" spans="2:4" x14ac:dyDescent="0.2">
      <c r="B71" s="1"/>
      <c r="D71" s="106"/>
    </row>
    <row r="72" spans="2:4" x14ac:dyDescent="0.2">
      <c r="B72" s="1"/>
      <c r="D72" s="106"/>
    </row>
    <row r="73" spans="2:4" x14ac:dyDescent="0.2">
      <c r="B73" s="1"/>
      <c r="D73" s="106"/>
    </row>
    <row r="74" spans="2:4" x14ac:dyDescent="0.2">
      <c r="B74" s="1"/>
      <c r="D74" s="106"/>
    </row>
    <row r="75" spans="2:4" x14ac:dyDescent="0.2">
      <c r="B75" s="1"/>
      <c r="D75" s="106"/>
    </row>
    <row r="76" spans="2:4" x14ac:dyDescent="0.2">
      <c r="B76" s="1"/>
      <c r="D76" s="106"/>
    </row>
    <row r="77" spans="2:4" x14ac:dyDescent="0.2">
      <c r="B77" s="1"/>
      <c r="D77" s="106"/>
    </row>
    <row r="78" spans="2:4" x14ac:dyDescent="0.2">
      <c r="B78" s="1"/>
      <c r="D78" s="106"/>
    </row>
    <row r="79" spans="2:4" x14ac:dyDescent="0.2">
      <c r="B79" s="1"/>
    </row>
    <row r="80" spans="2:4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</sheetData>
  <mergeCells count="1">
    <mergeCell ref="A1:D1"/>
  </mergeCells>
  <printOptions horizontalCentered="1"/>
  <pageMargins left="0" right="0" top="0.59055118110236227" bottom="0.39370078740157483" header="0.51181102362204722" footer="0.51181102362204722"/>
  <pageSetup paperSize="9" orientation="portrait" r:id="rId1"/>
  <headerFooter alignWithMargins="0"/>
  <ignoredErrors>
    <ignoredError sqref="C3:C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Normal="100" zoomScaleSheetLayoutView="100" workbookViewId="0">
      <selection activeCell="K4" sqref="K4"/>
    </sheetView>
  </sheetViews>
  <sheetFormatPr defaultRowHeight="15" x14ac:dyDescent="0.25"/>
  <cols>
    <col min="1" max="1" width="15.7109375" style="70" customWidth="1"/>
    <col min="2" max="2" width="5.7109375" style="70" bestFit="1" customWidth="1"/>
    <col min="3" max="3" width="6.7109375" style="70" bestFit="1" customWidth="1"/>
    <col min="4" max="4" width="5" style="70" bestFit="1" customWidth="1"/>
    <col min="5" max="5" width="5.28515625" style="70" bestFit="1" customWidth="1"/>
    <col min="6" max="6" width="6.7109375" style="70" bestFit="1" customWidth="1"/>
    <col min="7" max="7" width="5" style="70" bestFit="1" customWidth="1"/>
    <col min="8" max="8" width="5.28515625" style="70" bestFit="1" customWidth="1"/>
    <col min="9" max="9" width="6.7109375" style="70" bestFit="1" customWidth="1"/>
    <col min="10" max="10" width="5" style="70" bestFit="1" customWidth="1"/>
    <col min="11" max="11" width="15.7109375" style="70" customWidth="1"/>
    <col min="12" max="255" width="9.140625" style="29"/>
    <col min="256" max="256" width="15.7109375" style="29" customWidth="1"/>
    <col min="257" max="265" width="8.7109375" style="29" customWidth="1"/>
    <col min="266" max="266" width="15.7109375" style="29" customWidth="1"/>
    <col min="267" max="267" width="12.7109375" style="29" bestFit="1" customWidth="1"/>
    <col min="268" max="511" width="9.140625" style="29"/>
    <col min="512" max="512" width="15.7109375" style="29" customWidth="1"/>
    <col min="513" max="521" width="8.7109375" style="29" customWidth="1"/>
    <col min="522" max="522" width="15.7109375" style="29" customWidth="1"/>
    <col min="523" max="523" width="12.7109375" style="29" bestFit="1" customWidth="1"/>
    <col min="524" max="767" width="9.140625" style="29"/>
    <col min="768" max="768" width="15.7109375" style="29" customWidth="1"/>
    <col min="769" max="777" width="8.7109375" style="29" customWidth="1"/>
    <col min="778" max="778" width="15.7109375" style="29" customWidth="1"/>
    <col min="779" max="779" width="12.7109375" style="29" bestFit="1" customWidth="1"/>
    <col min="780" max="1023" width="9.140625" style="29"/>
    <col min="1024" max="1024" width="15.7109375" style="29" customWidth="1"/>
    <col min="1025" max="1033" width="8.7109375" style="29" customWidth="1"/>
    <col min="1034" max="1034" width="15.7109375" style="29" customWidth="1"/>
    <col min="1035" max="1035" width="12.7109375" style="29" bestFit="1" customWidth="1"/>
    <col min="1036" max="1279" width="9.140625" style="29"/>
    <col min="1280" max="1280" width="15.7109375" style="29" customWidth="1"/>
    <col min="1281" max="1289" width="8.7109375" style="29" customWidth="1"/>
    <col min="1290" max="1290" width="15.7109375" style="29" customWidth="1"/>
    <col min="1291" max="1291" width="12.7109375" style="29" bestFit="1" customWidth="1"/>
    <col min="1292" max="1535" width="9.140625" style="29"/>
    <col min="1536" max="1536" width="15.7109375" style="29" customWidth="1"/>
    <col min="1537" max="1545" width="8.7109375" style="29" customWidth="1"/>
    <col min="1546" max="1546" width="15.7109375" style="29" customWidth="1"/>
    <col min="1547" max="1547" width="12.7109375" style="29" bestFit="1" customWidth="1"/>
    <col min="1548" max="1791" width="9.140625" style="29"/>
    <col min="1792" max="1792" width="15.7109375" style="29" customWidth="1"/>
    <col min="1793" max="1801" width="8.7109375" style="29" customWidth="1"/>
    <col min="1802" max="1802" width="15.7109375" style="29" customWidth="1"/>
    <col min="1803" max="1803" width="12.7109375" style="29" bestFit="1" customWidth="1"/>
    <col min="1804" max="2047" width="9.140625" style="29"/>
    <col min="2048" max="2048" width="15.7109375" style="29" customWidth="1"/>
    <col min="2049" max="2057" width="8.7109375" style="29" customWidth="1"/>
    <col min="2058" max="2058" width="15.7109375" style="29" customWidth="1"/>
    <col min="2059" max="2059" width="12.7109375" style="29" bestFit="1" customWidth="1"/>
    <col min="2060" max="2303" width="9.140625" style="29"/>
    <col min="2304" max="2304" width="15.7109375" style="29" customWidth="1"/>
    <col min="2305" max="2313" width="8.7109375" style="29" customWidth="1"/>
    <col min="2314" max="2314" width="15.7109375" style="29" customWidth="1"/>
    <col min="2315" max="2315" width="12.7109375" style="29" bestFit="1" customWidth="1"/>
    <col min="2316" max="2559" width="9.140625" style="29"/>
    <col min="2560" max="2560" width="15.7109375" style="29" customWidth="1"/>
    <col min="2561" max="2569" width="8.7109375" style="29" customWidth="1"/>
    <col min="2570" max="2570" width="15.7109375" style="29" customWidth="1"/>
    <col min="2571" max="2571" width="12.7109375" style="29" bestFit="1" customWidth="1"/>
    <col min="2572" max="2815" width="9.140625" style="29"/>
    <col min="2816" max="2816" width="15.7109375" style="29" customWidth="1"/>
    <col min="2817" max="2825" width="8.7109375" style="29" customWidth="1"/>
    <col min="2826" max="2826" width="15.7109375" style="29" customWidth="1"/>
    <col min="2827" max="2827" width="12.7109375" style="29" bestFit="1" customWidth="1"/>
    <col min="2828" max="3071" width="9.140625" style="29"/>
    <col min="3072" max="3072" width="15.7109375" style="29" customWidth="1"/>
    <col min="3073" max="3081" width="8.7109375" style="29" customWidth="1"/>
    <col min="3082" max="3082" width="15.7109375" style="29" customWidth="1"/>
    <col min="3083" max="3083" width="12.7109375" style="29" bestFit="1" customWidth="1"/>
    <col min="3084" max="3327" width="9.140625" style="29"/>
    <col min="3328" max="3328" width="15.7109375" style="29" customWidth="1"/>
    <col min="3329" max="3337" width="8.7109375" style="29" customWidth="1"/>
    <col min="3338" max="3338" width="15.7109375" style="29" customWidth="1"/>
    <col min="3339" max="3339" width="12.7109375" style="29" bestFit="1" customWidth="1"/>
    <col min="3340" max="3583" width="9.140625" style="29"/>
    <col min="3584" max="3584" width="15.7109375" style="29" customWidth="1"/>
    <col min="3585" max="3593" width="8.7109375" style="29" customWidth="1"/>
    <col min="3594" max="3594" width="15.7109375" style="29" customWidth="1"/>
    <col min="3595" max="3595" width="12.7109375" style="29" bestFit="1" customWidth="1"/>
    <col min="3596" max="3839" width="9.140625" style="29"/>
    <col min="3840" max="3840" width="15.7109375" style="29" customWidth="1"/>
    <col min="3841" max="3849" width="8.7109375" style="29" customWidth="1"/>
    <col min="3850" max="3850" width="15.7109375" style="29" customWidth="1"/>
    <col min="3851" max="3851" width="12.7109375" style="29" bestFit="1" customWidth="1"/>
    <col min="3852" max="4095" width="9.140625" style="29"/>
    <col min="4096" max="4096" width="15.7109375" style="29" customWidth="1"/>
    <col min="4097" max="4105" width="8.7109375" style="29" customWidth="1"/>
    <col min="4106" max="4106" width="15.7109375" style="29" customWidth="1"/>
    <col min="4107" max="4107" width="12.7109375" style="29" bestFit="1" customWidth="1"/>
    <col min="4108" max="4351" width="9.140625" style="29"/>
    <col min="4352" max="4352" width="15.7109375" style="29" customWidth="1"/>
    <col min="4353" max="4361" width="8.7109375" style="29" customWidth="1"/>
    <col min="4362" max="4362" width="15.7109375" style="29" customWidth="1"/>
    <col min="4363" max="4363" width="12.7109375" style="29" bestFit="1" customWidth="1"/>
    <col min="4364" max="4607" width="9.140625" style="29"/>
    <col min="4608" max="4608" width="15.7109375" style="29" customWidth="1"/>
    <col min="4609" max="4617" width="8.7109375" style="29" customWidth="1"/>
    <col min="4618" max="4618" width="15.7109375" style="29" customWidth="1"/>
    <col min="4619" max="4619" width="12.7109375" style="29" bestFit="1" customWidth="1"/>
    <col min="4620" max="4863" width="9.140625" style="29"/>
    <col min="4864" max="4864" width="15.7109375" style="29" customWidth="1"/>
    <col min="4865" max="4873" width="8.7109375" style="29" customWidth="1"/>
    <col min="4874" max="4874" width="15.7109375" style="29" customWidth="1"/>
    <col min="4875" max="4875" width="12.7109375" style="29" bestFit="1" customWidth="1"/>
    <col min="4876" max="5119" width="9.140625" style="29"/>
    <col min="5120" max="5120" width="15.7109375" style="29" customWidth="1"/>
    <col min="5121" max="5129" width="8.7109375" style="29" customWidth="1"/>
    <col min="5130" max="5130" width="15.7109375" style="29" customWidth="1"/>
    <col min="5131" max="5131" width="12.7109375" style="29" bestFit="1" customWidth="1"/>
    <col min="5132" max="5375" width="9.140625" style="29"/>
    <col min="5376" max="5376" width="15.7109375" style="29" customWidth="1"/>
    <col min="5377" max="5385" width="8.7109375" style="29" customWidth="1"/>
    <col min="5386" max="5386" width="15.7109375" style="29" customWidth="1"/>
    <col min="5387" max="5387" width="12.7109375" style="29" bestFit="1" customWidth="1"/>
    <col min="5388" max="5631" width="9.140625" style="29"/>
    <col min="5632" max="5632" width="15.7109375" style="29" customWidth="1"/>
    <col min="5633" max="5641" width="8.7109375" style="29" customWidth="1"/>
    <col min="5642" max="5642" width="15.7109375" style="29" customWidth="1"/>
    <col min="5643" max="5643" width="12.7109375" style="29" bestFit="1" customWidth="1"/>
    <col min="5644" max="5887" width="9.140625" style="29"/>
    <col min="5888" max="5888" width="15.7109375" style="29" customWidth="1"/>
    <col min="5889" max="5897" width="8.7109375" style="29" customWidth="1"/>
    <col min="5898" max="5898" width="15.7109375" style="29" customWidth="1"/>
    <col min="5899" max="5899" width="12.7109375" style="29" bestFit="1" customWidth="1"/>
    <col min="5900" max="6143" width="9.140625" style="29"/>
    <col min="6144" max="6144" width="15.7109375" style="29" customWidth="1"/>
    <col min="6145" max="6153" width="8.7109375" style="29" customWidth="1"/>
    <col min="6154" max="6154" width="15.7109375" style="29" customWidth="1"/>
    <col min="6155" max="6155" width="12.7109375" style="29" bestFit="1" customWidth="1"/>
    <col min="6156" max="6399" width="9.140625" style="29"/>
    <col min="6400" max="6400" width="15.7109375" style="29" customWidth="1"/>
    <col min="6401" max="6409" width="8.7109375" style="29" customWidth="1"/>
    <col min="6410" max="6410" width="15.7109375" style="29" customWidth="1"/>
    <col min="6411" max="6411" width="12.7109375" style="29" bestFit="1" customWidth="1"/>
    <col min="6412" max="6655" width="9.140625" style="29"/>
    <col min="6656" max="6656" width="15.7109375" style="29" customWidth="1"/>
    <col min="6657" max="6665" width="8.7109375" style="29" customWidth="1"/>
    <col min="6666" max="6666" width="15.7109375" style="29" customWidth="1"/>
    <col min="6667" max="6667" width="12.7109375" style="29" bestFit="1" customWidth="1"/>
    <col min="6668" max="6911" width="9.140625" style="29"/>
    <col min="6912" max="6912" width="15.7109375" style="29" customWidth="1"/>
    <col min="6913" max="6921" width="8.7109375" style="29" customWidth="1"/>
    <col min="6922" max="6922" width="15.7109375" style="29" customWidth="1"/>
    <col min="6923" max="6923" width="12.7109375" style="29" bestFit="1" customWidth="1"/>
    <col min="6924" max="7167" width="9.140625" style="29"/>
    <col min="7168" max="7168" width="15.7109375" style="29" customWidth="1"/>
    <col min="7169" max="7177" width="8.7109375" style="29" customWidth="1"/>
    <col min="7178" max="7178" width="15.7109375" style="29" customWidth="1"/>
    <col min="7179" max="7179" width="12.7109375" style="29" bestFit="1" customWidth="1"/>
    <col min="7180" max="7423" width="9.140625" style="29"/>
    <col min="7424" max="7424" width="15.7109375" style="29" customWidth="1"/>
    <col min="7425" max="7433" width="8.7109375" style="29" customWidth="1"/>
    <col min="7434" max="7434" width="15.7109375" style="29" customWidth="1"/>
    <col min="7435" max="7435" width="12.7109375" style="29" bestFit="1" customWidth="1"/>
    <col min="7436" max="7679" width="9.140625" style="29"/>
    <col min="7680" max="7680" width="15.7109375" style="29" customWidth="1"/>
    <col min="7681" max="7689" width="8.7109375" style="29" customWidth="1"/>
    <col min="7690" max="7690" width="15.7109375" style="29" customWidth="1"/>
    <col min="7691" max="7691" width="12.7109375" style="29" bestFit="1" customWidth="1"/>
    <col min="7692" max="7935" width="9.140625" style="29"/>
    <col min="7936" max="7936" width="15.7109375" style="29" customWidth="1"/>
    <col min="7937" max="7945" width="8.7109375" style="29" customWidth="1"/>
    <col min="7946" max="7946" width="15.7109375" style="29" customWidth="1"/>
    <col min="7947" max="7947" width="12.7109375" style="29" bestFit="1" customWidth="1"/>
    <col min="7948" max="8191" width="9.140625" style="29"/>
    <col min="8192" max="8192" width="15.7109375" style="29" customWidth="1"/>
    <col min="8193" max="8201" width="8.7109375" style="29" customWidth="1"/>
    <col min="8202" max="8202" width="15.7109375" style="29" customWidth="1"/>
    <col min="8203" max="8203" width="12.7109375" style="29" bestFit="1" customWidth="1"/>
    <col min="8204" max="8447" width="9.140625" style="29"/>
    <col min="8448" max="8448" width="15.7109375" style="29" customWidth="1"/>
    <col min="8449" max="8457" width="8.7109375" style="29" customWidth="1"/>
    <col min="8458" max="8458" width="15.7109375" style="29" customWidth="1"/>
    <col min="8459" max="8459" width="12.7109375" style="29" bestFit="1" customWidth="1"/>
    <col min="8460" max="8703" width="9.140625" style="29"/>
    <col min="8704" max="8704" width="15.7109375" style="29" customWidth="1"/>
    <col min="8705" max="8713" width="8.7109375" style="29" customWidth="1"/>
    <col min="8714" max="8714" width="15.7109375" style="29" customWidth="1"/>
    <col min="8715" max="8715" width="12.7109375" style="29" bestFit="1" customWidth="1"/>
    <col min="8716" max="8959" width="9.140625" style="29"/>
    <col min="8960" max="8960" width="15.7109375" style="29" customWidth="1"/>
    <col min="8961" max="8969" width="8.7109375" style="29" customWidth="1"/>
    <col min="8970" max="8970" width="15.7109375" style="29" customWidth="1"/>
    <col min="8971" max="8971" width="12.7109375" style="29" bestFit="1" customWidth="1"/>
    <col min="8972" max="9215" width="9.140625" style="29"/>
    <col min="9216" max="9216" width="15.7109375" style="29" customWidth="1"/>
    <col min="9217" max="9225" width="8.7109375" style="29" customWidth="1"/>
    <col min="9226" max="9226" width="15.7109375" style="29" customWidth="1"/>
    <col min="9227" max="9227" width="12.7109375" style="29" bestFit="1" customWidth="1"/>
    <col min="9228" max="9471" width="9.140625" style="29"/>
    <col min="9472" max="9472" width="15.7109375" style="29" customWidth="1"/>
    <col min="9473" max="9481" width="8.7109375" style="29" customWidth="1"/>
    <col min="9482" max="9482" width="15.7109375" style="29" customWidth="1"/>
    <col min="9483" max="9483" width="12.7109375" style="29" bestFit="1" customWidth="1"/>
    <col min="9484" max="9727" width="9.140625" style="29"/>
    <col min="9728" max="9728" width="15.7109375" style="29" customWidth="1"/>
    <col min="9729" max="9737" width="8.7109375" style="29" customWidth="1"/>
    <col min="9738" max="9738" width="15.7109375" style="29" customWidth="1"/>
    <col min="9739" max="9739" width="12.7109375" style="29" bestFit="1" customWidth="1"/>
    <col min="9740" max="9983" width="9.140625" style="29"/>
    <col min="9984" max="9984" width="15.7109375" style="29" customWidth="1"/>
    <col min="9985" max="9993" width="8.7109375" style="29" customWidth="1"/>
    <col min="9994" max="9994" width="15.7109375" style="29" customWidth="1"/>
    <col min="9995" max="9995" width="12.7109375" style="29" bestFit="1" customWidth="1"/>
    <col min="9996" max="10239" width="9.140625" style="29"/>
    <col min="10240" max="10240" width="15.7109375" style="29" customWidth="1"/>
    <col min="10241" max="10249" width="8.7109375" style="29" customWidth="1"/>
    <col min="10250" max="10250" width="15.7109375" style="29" customWidth="1"/>
    <col min="10251" max="10251" width="12.7109375" style="29" bestFit="1" customWidth="1"/>
    <col min="10252" max="10495" width="9.140625" style="29"/>
    <col min="10496" max="10496" width="15.7109375" style="29" customWidth="1"/>
    <col min="10497" max="10505" width="8.7109375" style="29" customWidth="1"/>
    <col min="10506" max="10506" width="15.7109375" style="29" customWidth="1"/>
    <col min="10507" max="10507" width="12.7109375" style="29" bestFit="1" customWidth="1"/>
    <col min="10508" max="10751" width="9.140625" style="29"/>
    <col min="10752" max="10752" width="15.7109375" style="29" customWidth="1"/>
    <col min="10753" max="10761" width="8.7109375" style="29" customWidth="1"/>
    <col min="10762" max="10762" width="15.7109375" style="29" customWidth="1"/>
    <col min="10763" max="10763" width="12.7109375" style="29" bestFit="1" customWidth="1"/>
    <col min="10764" max="11007" width="9.140625" style="29"/>
    <col min="11008" max="11008" width="15.7109375" style="29" customWidth="1"/>
    <col min="11009" max="11017" width="8.7109375" style="29" customWidth="1"/>
    <col min="11018" max="11018" width="15.7109375" style="29" customWidth="1"/>
    <col min="11019" max="11019" width="12.7109375" style="29" bestFit="1" customWidth="1"/>
    <col min="11020" max="11263" width="9.140625" style="29"/>
    <col min="11264" max="11264" width="15.7109375" style="29" customWidth="1"/>
    <col min="11265" max="11273" width="8.7109375" style="29" customWidth="1"/>
    <col min="11274" max="11274" width="15.7109375" style="29" customWidth="1"/>
    <col min="11275" max="11275" width="12.7109375" style="29" bestFit="1" customWidth="1"/>
    <col min="11276" max="11519" width="9.140625" style="29"/>
    <col min="11520" max="11520" width="15.7109375" style="29" customWidth="1"/>
    <col min="11521" max="11529" width="8.7109375" style="29" customWidth="1"/>
    <col min="11530" max="11530" width="15.7109375" style="29" customWidth="1"/>
    <col min="11531" max="11531" width="12.7109375" style="29" bestFit="1" customWidth="1"/>
    <col min="11532" max="11775" width="9.140625" style="29"/>
    <col min="11776" max="11776" width="15.7109375" style="29" customWidth="1"/>
    <col min="11777" max="11785" width="8.7109375" style="29" customWidth="1"/>
    <col min="11786" max="11786" width="15.7109375" style="29" customWidth="1"/>
    <col min="11787" max="11787" width="12.7109375" style="29" bestFit="1" customWidth="1"/>
    <col min="11788" max="12031" width="9.140625" style="29"/>
    <col min="12032" max="12032" width="15.7109375" style="29" customWidth="1"/>
    <col min="12033" max="12041" width="8.7109375" style="29" customWidth="1"/>
    <col min="12042" max="12042" width="15.7109375" style="29" customWidth="1"/>
    <col min="12043" max="12043" width="12.7109375" style="29" bestFit="1" customWidth="1"/>
    <col min="12044" max="12287" width="9.140625" style="29"/>
    <col min="12288" max="12288" width="15.7109375" style="29" customWidth="1"/>
    <col min="12289" max="12297" width="8.7109375" style="29" customWidth="1"/>
    <col min="12298" max="12298" width="15.7109375" style="29" customWidth="1"/>
    <col min="12299" max="12299" width="12.7109375" style="29" bestFit="1" customWidth="1"/>
    <col min="12300" max="12543" width="9.140625" style="29"/>
    <col min="12544" max="12544" width="15.7109375" style="29" customWidth="1"/>
    <col min="12545" max="12553" width="8.7109375" style="29" customWidth="1"/>
    <col min="12554" max="12554" width="15.7109375" style="29" customWidth="1"/>
    <col min="12555" max="12555" width="12.7109375" style="29" bestFit="1" customWidth="1"/>
    <col min="12556" max="12799" width="9.140625" style="29"/>
    <col min="12800" max="12800" width="15.7109375" style="29" customWidth="1"/>
    <col min="12801" max="12809" width="8.7109375" style="29" customWidth="1"/>
    <col min="12810" max="12810" width="15.7109375" style="29" customWidth="1"/>
    <col min="12811" max="12811" width="12.7109375" style="29" bestFit="1" customWidth="1"/>
    <col min="12812" max="13055" width="9.140625" style="29"/>
    <col min="13056" max="13056" width="15.7109375" style="29" customWidth="1"/>
    <col min="13057" max="13065" width="8.7109375" style="29" customWidth="1"/>
    <col min="13066" max="13066" width="15.7109375" style="29" customWidth="1"/>
    <col min="13067" max="13067" width="12.7109375" style="29" bestFit="1" customWidth="1"/>
    <col min="13068" max="13311" width="9.140625" style="29"/>
    <col min="13312" max="13312" width="15.7109375" style="29" customWidth="1"/>
    <col min="13313" max="13321" width="8.7109375" style="29" customWidth="1"/>
    <col min="13322" max="13322" width="15.7109375" style="29" customWidth="1"/>
    <col min="13323" max="13323" width="12.7109375" style="29" bestFit="1" customWidth="1"/>
    <col min="13324" max="13567" width="9.140625" style="29"/>
    <col min="13568" max="13568" width="15.7109375" style="29" customWidth="1"/>
    <col min="13569" max="13577" width="8.7109375" style="29" customWidth="1"/>
    <col min="13578" max="13578" width="15.7109375" style="29" customWidth="1"/>
    <col min="13579" max="13579" width="12.7109375" style="29" bestFit="1" customWidth="1"/>
    <col min="13580" max="13823" width="9.140625" style="29"/>
    <col min="13824" max="13824" width="15.7109375" style="29" customWidth="1"/>
    <col min="13825" max="13833" width="8.7109375" style="29" customWidth="1"/>
    <col min="13834" max="13834" width="15.7109375" style="29" customWidth="1"/>
    <col min="13835" max="13835" width="12.7109375" style="29" bestFit="1" customWidth="1"/>
    <col min="13836" max="14079" width="9.140625" style="29"/>
    <col min="14080" max="14080" width="15.7109375" style="29" customWidth="1"/>
    <col min="14081" max="14089" width="8.7109375" style="29" customWidth="1"/>
    <col min="14090" max="14090" width="15.7109375" style="29" customWidth="1"/>
    <col min="14091" max="14091" width="12.7109375" style="29" bestFit="1" customWidth="1"/>
    <col min="14092" max="14335" width="9.140625" style="29"/>
    <col min="14336" max="14336" width="15.7109375" style="29" customWidth="1"/>
    <col min="14337" max="14345" width="8.7109375" style="29" customWidth="1"/>
    <col min="14346" max="14346" width="15.7109375" style="29" customWidth="1"/>
    <col min="14347" max="14347" width="12.7109375" style="29" bestFit="1" customWidth="1"/>
    <col min="14348" max="14591" width="9.140625" style="29"/>
    <col min="14592" max="14592" width="15.7109375" style="29" customWidth="1"/>
    <col min="14593" max="14601" width="8.7109375" style="29" customWidth="1"/>
    <col min="14602" max="14602" width="15.7109375" style="29" customWidth="1"/>
    <col min="14603" max="14603" width="12.7109375" style="29" bestFit="1" customWidth="1"/>
    <col min="14604" max="14847" width="9.140625" style="29"/>
    <col min="14848" max="14848" width="15.7109375" style="29" customWidth="1"/>
    <col min="14849" max="14857" width="8.7109375" style="29" customWidth="1"/>
    <col min="14858" max="14858" width="15.7109375" style="29" customWidth="1"/>
    <col min="14859" max="14859" width="12.7109375" style="29" bestFit="1" customWidth="1"/>
    <col min="14860" max="15103" width="9.140625" style="29"/>
    <col min="15104" max="15104" width="15.7109375" style="29" customWidth="1"/>
    <col min="15105" max="15113" width="8.7109375" style="29" customWidth="1"/>
    <col min="15114" max="15114" width="15.7109375" style="29" customWidth="1"/>
    <col min="15115" max="15115" width="12.7109375" style="29" bestFit="1" customWidth="1"/>
    <col min="15116" max="15359" width="9.140625" style="29"/>
    <col min="15360" max="15360" width="15.7109375" style="29" customWidth="1"/>
    <col min="15361" max="15369" width="8.7109375" style="29" customWidth="1"/>
    <col min="15370" max="15370" width="15.7109375" style="29" customWidth="1"/>
    <col min="15371" max="15371" width="12.7109375" style="29" bestFit="1" customWidth="1"/>
    <col min="15372" max="15615" width="9.140625" style="29"/>
    <col min="15616" max="15616" width="15.7109375" style="29" customWidth="1"/>
    <col min="15617" max="15625" width="8.7109375" style="29" customWidth="1"/>
    <col min="15626" max="15626" width="15.7109375" style="29" customWidth="1"/>
    <col min="15627" max="15627" width="12.7109375" style="29" bestFit="1" customWidth="1"/>
    <col min="15628" max="15871" width="9.140625" style="29"/>
    <col min="15872" max="15872" width="15.7109375" style="29" customWidth="1"/>
    <col min="15873" max="15881" width="8.7109375" style="29" customWidth="1"/>
    <col min="15882" max="15882" width="15.7109375" style="29" customWidth="1"/>
    <col min="15883" max="15883" width="12.7109375" style="29" bestFit="1" customWidth="1"/>
    <col min="15884" max="16127" width="9.140625" style="29"/>
    <col min="16128" max="16128" width="15.7109375" style="29" customWidth="1"/>
    <col min="16129" max="16137" width="8.7109375" style="29" customWidth="1"/>
    <col min="16138" max="16138" width="15.7109375" style="29" customWidth="1"/>
    <col min="16139" max="16139" width="12.7109375" style="29" bestFit="1" customWidth="1"/>
    <col min="16140" max="16384" width="9.140625" style="29"/>
  </cols>
  <sheetData>
    <row r="1" spans="1:11" ht="20.25" x14ac:dyDescent="0.2">
      <c r="A1" s="674" t="s">
        <v>310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ht="35.25" customHeight="1" x14ac:dyDescent="0.2">
      <c r="A2" s="723" t="s">
        <v>751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</row>
    <row r="3" spans="1:11" ht="15.75" x14ac:dyDescent="0.2">
      <c r="A3" s="675">
        <v>2012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</row>
    <row r="4" spans="1:11" ht="15.75" x14ac:dyDescent="0.3">
      <c r="A4" s="482" t="s">
        <v>789</v>
      </c>
      <c r="B4" s="489"/>
      <c r="C4" s="489"/>
      <c r="D4" s="771"/>
      <c r="E4" s="771"/>
      <c r="F4" s="771"/>
      <c r="G4" s="489"/>
      <c r="H4" s="489"/>
      <c r="I4" s="489"/>
      <c r="J4" s="551"/>
      <c r="K4" s="537" t="s">
        <v>93</v>
      </c>
    </row>
    <row r="5" spans="1:11" s="1" customFormat="1" ht="24.75" customHeight="1" x14ac:dyDescent="0.2">
      <c r="A5" s="778" t="s">
        <v>186</v>
      </c>
      <c r="B5" s="774" t="s">
        <v>277</v>
      </c>
      <c r="C5" s="774"/>
      <c r="D5" s="774"/>
      <c r="E5" s="775" t="s">
        <v>270</v>
      </c>
      <c r="F5" s="775"/>
      <c r="G5" s="775"/>
      <c r="H5" s="775" t="s">
        <v>269</v>
      </c>
      <c r="I5" s="775"/>
      <c r="J5" s="775"/>
      <c r="K5" s="780" t="s">
        <v>29</v>
      </c>
    </row>
    <row r="6" spans="1:11" s="1" customFormat="1" ht="30" customHeight="1" x14ac:dyDescent="0.2">
      <c r="A6" s="779"/>
      <c r="B6" s="98" t="s">
        <v>272</v>
      </c>
      <c r="C6" s="98" t="s">
        <v>268</v>
      </c>
      <c r="D6" s="98" t="s">
        <v>267</v>
      </c>
      <c r="E6" s="34" t="s">
        <v>278</v>
      </c>
      <c r="F6" s="34" t="s">
        <v>268</v>
      </c>
      <c r="G6" s="34" t="s">
        <v>267</v>
      </c>
      <c r="H6" s="34" t="s">
        <v>278</v>
      </c>
      <c r="I6" s="34" t="s">
        <v>268</v>
      </c>
      <c r="J6" s="34" t="s">
        <v>267</v>
      </c>
      <c r="K6" s="781"/>
    </row>
    <row r="7" spans="1:11" ht="24.95" customHeight="1" thickBot="1" x14ac:dyDescent="0.25">
      <c r="A7" s="568" t="s">
        <v>30</v>
      </c>
      <c r="B7" s="238">
        <f>D7+C7</f>
        <v>6</v>
      </c>
      <c r="C7" s="238">
        <f>I7+F7</f>
        <v>5</v>
      </c>
      <c r="D7" s="238">
        <f>J7+G7</f>
        <v>1</v>
      </c>
      <c r="E7" s="238">
        <f>G7+F7</f>
        <v>5</v>
      </c>
      <c r="F7" s="239">
        <v>4</v>
      </c>
      <c r="G7" s="239">
        <v>1</v>
      </c>
      <c r="H7" s="238">
        <f>J7+I7</f>
        <v>1</v>
      </c>
      <c r="I7" s="239">
        <v>1</v>
      </c>
      <c r="J7" s="239">
        <v>0</v>
      </c>
      <c r="K7" s="569" t="s">
        <v>31</v>
      </c>
    </row>
    <row r="8" spans="1:11" ht="24.95" customHeight="1" thickTop="1" thickBot="1" x14ac:dyDescent="0.25">
      <c r="A8" s="570" t="s">
        <v>32</v>
      </c>
      <c r="B8" s="301">
        <f t="shared" ref="B8:B19" si="0">D8+C8</f>
        <v>9</v>
      </c>
      <c r="C8" s="301">
        <f t="shared" ref="C8:C19" si="1">I8+F8</f>
        <v>1</v>
      </c>
      <c r="D8" s="301">
        <f t="shared" ref="D8:D19" si="2">J8+G8</f>
        <v>8</v>
      </c>
      <c r="E8" s="301">
        <f t="shared" ref="E8:E19" si="3">G8+F8</f>
        <v>5</v>
      </c>
      <c r="F8" s="241">
        <v>0</v>
      </c>
      <c r="G8" s="241">
        <v>5</v>
      </c>
      <c r="H8" s="301">
        <f t="shared" ref="H8:H18" si="4">J8+I8</f>
        <v>4</v>
      </c>
      <c r="I8" s="241">
        <v>1</v>
      </c>
      <c r="J8" s="241">
        <v>3</v>
      </c>
      <c r="K8" s="571" t="s">
        <v>33</v>
      </c>
    </row>
    <row r="9" spans="1:11" ht="24.95" customHeight="1" thickTop="1" thickBot="1" x14ac:dyDescent="0.25">
      <c r="A9" s="572" t="s">
        <v>34</v>
      </c>
      <c r="B9" s="249">
        <f t="shared" si="0"/>
        <v>9</v>
      </c>
      <c r="C9" s="249">
        <f t="shared" si="1"/>
        <v>5</v>
      </c>
      <c r="D9" s="249">
        <f t="shared" si="2"/>
        <v>4</v>
      </c>
      <c r="E9" s="249">
        <f t="shared" si="3"/>
        <v>4</v>
      </c>
      <c r="F9" s="246">
        <v>1</v>
      </c>
      <c r="G9" s="246">
        <v>3</v>
      </c>
      <c r="H9" s="249">
        <f t="shared" si="4"/>
        <v>5</v>
      </c>
      <c r="I9" s="246">
        <v>4</v>
      </c>
      <c r="J9" s="246">
        <v>1</v>
      </c>
      <c r="K9" s="573" t="s">
        <v>35</v>
      </c>
    </row>
    <row r="10" spans="1:11" ht="24.95" customHeight="1" thickTop="1" thickBot="1" x14ac:dyDescent="0.25">
      <c r="A10" s="570" t="s">
        <v>36</v>
      </c>
      <c r="B10" s="301">
        <f t="shared" si="0"/>
        <v>14</v>
      </c>
      <c r="C10" s="301">
        <f t="shared" si="1"/>
        <v>3</v>
      </c>
      <c r="D10" s="301">
        <f t="shared" si="2"/>
        <v>11</v>
      </c>
      <c r="E10" s="301">
        <f t="shared" si="3"/>
        <v>8</v>
      </c>
      <c r="F10" s="241">
        <v>2</v>
      </c>
      <c r="G10" s="241">
        <v>6</v>
      </c>
      <c r="H10" s="301">
        <f t="shared" si="4"/>
        <v>6</v>
      </c>
      <c r="I10" s="241">
        <v>1</v>
      </c>
      <c r="J10" s="241">
        <v>5</v>
      </c>
      <c r="K10" s="571" t="s">
        <v>37</v>
      </c>
    </row>
    <row r="11" spans="1:11" ht="24.95" customHeight="1" thickTop="1" thickBot="1" x14ac:dyDescent="0.25">
      <c r="A11" s="572" t="s">
        <v>38</v>
      </c>
      <c r="B11" s="249">
        <f t="shared" si="0"/>
        <v>16</v>
      </c>
      <c r="C11" s="249">
        <f t="shared" si="1"/>
        <v>10</v>
      </c>
      <c r="D11" s="249">
        <f t="shared" si="2"/>
        <v>6</v>
      </c>
      <c r="E11" s="249">
        <f t="shared" si="3"/>
        <v>8</v>
      </c>
      <c r="F11" s="246">
        <v>5</v>
      </c>
      <c r="G11" s="246">
        <v>3</v>
      </c>
      <c r="H11" s="249">
        <f t="shared" si="4"/>
        <v>8</v>
      </c>
      <c r="I11" s="246">
        <v>5</v>
      </c>
      <c r="J11" s="246">
        <v>3</v>
      </c>
      <c r="K11" s="573" t="s">
        <v>39</v>
      </c>
    </row>
    <row r="12" spans="1:11" ht="24.95" customHeight="1" thickTop="1" thickBot="1" x14ac:dyDescent="0.25">
      <c r="A12" s="570" t="s">
        <v>40</v>
      </c>
      <c r="B12" s="301">
        <f t="shared" si="0"/>
        <v>10</v>
      </c>
      <c r="C12" s="301">
        <f t="shared" si="1"/>
        <v>3</v>
      </c>
      <c r="D12" s="301">
        <f t="shared" si="2"/>
        <v>7</v>
      </c>
      <c r="E12" s="301">
        <f t="shared" si="3"/>
        <v>7</v>
      </c>
      <c r="F12" s="241">
        <v>1</v>
      </c>
      <c r="G12" s="241">
        <v>6</v>
      </c>
      <c r="H12" s="301">
        <f t="shared" si="4"/>
        <v>3</v>
      </c>
      <c r="I12" s="241">
        <v>2</v>
      </c>
      <c r="J12" s="241">
        <v>1</v>
      </c>
      <c r="K12" s="571" t="s">
        <v>41</v>
      </c>
    </row>
    <row r="13" spans="1:11" ht="24.95" customHeight="1" thickTop="1" thickBot="1" x14ac:dyDescent="0.25">
      <c r="A13" s="572" t="s">
        <v>42</v>
      </c>
      <c r="B13" s="249">
        <f t="shared" si="0"/>
        <v>8</v>
      </c>
      <c r="C13" s="249">
        <f t="shared" si="1"/>
        <v>2</v>
      </c>
      <c r="D13" s="249">
        <f t="shared" si="2"/>
        <v>6</v>
      </c>
      <c r="E13" s="249">
        <f t="shared" si="3"/>
        <v>5</v>
      </c>
      <c r="F13" s="246">
        <v>2</v>
      </c>
      <c r="G13" s="246">
        <v>3</v>
      </c>
      <c r="H13" s="249">
        <f t="shared" si="4"/>
        <v>3</v>
      </c>
      <c r="I13" s="246">
        <v>0</v>
      </c>
      <c r="J13" s="246">
        <v>3</v>
      </c>
      <c r="K13" s="573" t="s">
        <v>43</v>
      </c>
    </row>
    <row r="14" spans="1:11" ht="24.95" customHeight="1" thickTop="1" thickBot="1" x14ac:dyDescent="0.25">
      <c r="A14" s="570" t="s">
        <v>44</v>
      </c>
      <c r="B14" s="301">
        <f t="shared" si="0"/>
        <v>16</v>
      </c>
      <c r="C14" s="301">
        <f t="shared" si="1"/>
        <v>5</v>
      </c>
      <c r="D14" s="301">
        <f t="shared" si="2"/>
        <v>11</v>
      </c>
      <c r="E14" s="301">
        <f t="shared" si="3"/>
        <v>11</v>
      </c>
      <c r="F14" s="241">
        <v>2</v>
      </c>
      <c r="G14" s="241">
        <v>9</v>
      </c>
      <c r="H14" s="301">
        <f t="shared" si="4"/>
        <v>5</v>
      </c>
      <c r="I14" s="241">
        <v>3</v>
      </c>
      <c r="J14" s="241">
        <v>2</v>
      </c>
      <c r="K14" s="571" t="s">
        <v>45</v>
      </c>
    </row>
    <row r="15" spans="1:11" ht="24.95" customHeight="1" thickTop="1" thickBot="1" x14ac:dyDescent="0.25">
      <c r="A15" s="572" t="s">
        <v>46</v>
      </c>
      <c r="B15" s="249">
        <f t="shared" si="0"/>
        <v>14</v>
      </c>
      <c r="C15" s="249">
        <f t="shared" si="1"/>
        <v>5</v>
      </c>
      <c r="D15" s="249">
        <f t="shared" si="2"/>
        <v>9</v>
      </c>
      <c r="E15" s="249">
        <f t="shared" si="3"/>
        <v>10</v>
      </c>
      <c r="F15" s="246">
        <v>4</v>
      </c>
      <c r="G15" s="246">
        <v>6</v>
      </c>
      <c r="H15" s="249">
        <f t="shared" si="4"/>
        <v>4</v>
      </c>
      <c r="I15" s="246">
        <v>1</v>
      </c>
      <c r="J15" s="246">
        <v>3</v>
      </c>
      <c r="K15" s="573" t="s">
        <v>47</v>
      </c>
    </row>
    <row r="16" spans="1:11" ht="24.95" customHeight="1" thickTop="1" thickBot="1" x14ac:dyDescent="0.25">
      <c r="A16" s="570" t="s">
        <v>48</v>
      </c>
      <c r="B16" s="301">
        <f t="shared" si="0"/>
        <v>15</v>
      </c>
      <c r="C16" s="301">
        <f t="shared" si="1"/>
        <v>3</v>
      </c>
      <c r="D16" s="301">
        <f t="shared" si="2"/>
        <v>12</v>
      </c>
      <c r="E16" s="301">
        <f t="shared" si="3"/>
        <v>13</v>
      </c>
      <c r="F16" s="241">
        <v>3</v>
      </c>
      <c r="G16" s="241">
        <v>10</v>
      </c>
      <c r="H16" s="301">
        <f t="shared" si="4"/>
        <v>2</v>
      </c>
      <c r="I16" s="241">
        <v>0</v>
      </c>
      <c r="J16" s="241">
        <v>2</v>
      </c>
      <c r="K16" s="571" t="s">
        <v>49</v>
      </c>
    </row>
    <row r="17" spans="1:11" ht="24.95" customHeight="1" thickTop="1" thickBot="1" x14ac:dyDescent="0.25">
      <c r="A17" s="572" t="s">
        <v>50</v>
      </c>
      <c r="B17" s="249">
        <f t="shared" si="0"/>
        <v>18</v>
      </c>
      <c r="C17" s="249">
        <f t="shared" si="1"/>
        <v>9</v>
      </c>
      <c r="D17" s="249">
        <f t="shared" si="2"/>
        <v>9</v>
      </c>
      <c r="E17" s="249">
        <f t="shared" si="3"/>
        <v>11</v>
      </c>
      <c r="F17" s="246">
        <v>6</v>
      </c>
      <c r="G17" s="246">
        <v>5</v>
      </c>
      <c r="H17" s="249">
        <f t="shared" si="4"/>
        <v>7</v>
      </c>
      <c r="I17" s="246">
        <v>3</v>
      </c>
      <c r="J17" s="246">
        <v>4</v>
      </c>
      <c r="K17" s="573" t="s">
        <v>51</v>
      </c>
    </row>
    <row r="18" spans="1:11" ht="24.95" customHeight="1" thickTop="1" x14ac:dyDescent="0.2">
      <c r="A18" s="574" t="s">
        <v>52</v>
      </c>
      <c r="B18" s="244">
        <f t="shared" si="0"/>
        <v>13</v>
      </c>
      <c r="C18" s="244">
        <f t="shared" si="1"/>
        <v>4</v>
      </c>
      <c r="D18" s="244">
        <f t="shared" si="2"/>
        <v>9</v>
      </c>
      <c r="E18" s="244">
        <f t="shared" si="3"/>
        <v>12</v>
      </c>
      <c r="F18" s="245">
        <v>4</v>
      </c>
      <c r="G18" s="245">
        <v>8</v>
      </c>
      <c r="H18" s="244">
        <f t="shared" si="4"/>
        <v>1</v>
      </c>
      <c r="I18" s="245">
        <v>0</v>
      </c>
      <c r="J18" s="245">
        <v>1</v>
      </c>
      <c r="K18" s="575" t="s">
        <v>53</v>
      </c>
    </row>
    <row r="19" spans="1:11" ht="30" customHeight="1" x14ac:dyDescent="0.2">
      <c r="A19" s="302" t="s">
        <v>26</v>
      </c>
      <c r="B19" s="576">
        <f t="shared" si="0"/>
        <v>148</v>
      </c>
      <c r="C19" s="576">
        <f t="shared" si="1"/>
        <v>55</v>
      </c>
      <c r="D19" s="576">
        <f t="shared" si="2"/>
        <v>93</v>
      </c>
      <c r="E19" s="576">
        <f t="shared" si="3"/>
        <v>99</v>
      </c>
      <c r="F19" s="303">
        <f>SUM(F7:F18)</f>
        <v>34</v>
      </c>
      <c r="G19" s="303">
        <f>SUM(G7:G18)</f>
        <v>65</v>
      </c>
      <c r="H19" s="303">
        <f>SUM(H7:H18)</f>
        <v>49</v>
      </c>
      <c r="I19" s="303">
        <f>SUM(I7:I18)</f>
        <v>21</v>
      </c>
      <c r="J19" s="303">
        <f>SUM(J7:J18)</f>
        <v>28</v>
      </c>
      <c r="K19" s="293" t="s">
        <v>27</v>
      </c>
    </row>
  </sheetData>
  <mergeCells count="9">
    <mergeCell ref="A1:K1"/>
    <mergeCell ref="A2:K2"/>
    <mergeCell ref="A3:K3"/>
    <mergeCell ref="D4:F4"/>
    <mergeCell ref="A5:A6"/>
    <mergeCell ref="B5:D5"/>
    <mergeCell ref="E5:G5"/>
    <mergeCell ref="H5:J5"/>
    <mergeCell ref="K5:K6"/>
  </mergeCells>
  <printOptions horizontalCentered="1" verticalCentered="1"/>
  <pageMargins left="0.74803149606299213" right="0.74803149606299213" top="0" bottom="0" header="0.51181102362204722" footer="0.51181102362204722"/>
  <pageSetup paperSize="9" scale="95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100" workbookViewId="0">
      <selection activeCell="K4" sqref="K4"/>
    </sheetView>
  </sheetViews>
  <sheetFormatPr defaultRowHeight="12.75" x14ac:dyDescent="0.2"/>
  <cols>
    <col min="1" max="1" width="20.42578125" style="316" customWidth="1"/>
    <col min="2" max="9" width="11.85546875" style="308" customWidth="1"/>
    <col min="10" max="10" width="11.85546875" style="316" customWidth="1"/>
    <col min="11" max="11" width="22" style="308" customWidth="1"/>
    <col min="12" max="16384" width="9.140625" style="308"/>
  </cols>
  <sheetData>
    <row r="1" spans="1:11" s="307" customFormat="1" ht="22.5" customHeight="1" x14ac:dyDescent="0.2">
      <c r="A1" s="674" t="s">
        <v>381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s="307" customFormat="1" ht="18" x14ac:dyDescent="0.2">
      <c r="A2" s="788" t="s">
        <v>382</v>
      </c>
      <c r="B2" s="788"/>
      <c r="C2" s="788"/>
      <c r="D2" s="788"/>
      <c r="E2" s="788"/>
      <c r="F2" s="788"/>
      <c r="G2" s="788"/>
      <c r="H2" s="788"/>
      <c r="I2" s="788"/>
      <c r="J2" s="788"/>
      <c r="K2" s="788"/>
    </row>
    <row r="3" spans="1:11" ht="15.75" x14ac:dyDescent="0.2">
      <c r="A3" s="675">
        <v>2012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</row>
    <row r="4" spans="1:11" ht="15.75" x14ac:dyDescent="0.2">
      <c r="A4" s="461" t="s">
        <v>790</v>
      </c>
      <c r="B4" s="577"/>
      <c r="C4" s="577"/>
      <c r="D4" s="577"/>
      <c r="E4" s="577"/>
      <c r="F4" s="577"/>
      <c r="G4" s="577"/>
      <c r="H4" s="577"/>
      <c r="I4" s="577"/>
      <c r="J4" s="308"/>
      <c r="K4" s="464" t="s">
        <v>791</v>
      </c>
    </row>
    <row r="5" spans="1:11" ht="21.75" customHeight="1" thickBot="1" x14ac:dyDescent="0.25">
      <c r="A5" s="795" t="s">
        <v>753</v>
      </c>
      <c r="B5" s="792" t="s">
        <v>385</v>
      </c>
      <c r="C5" s="793"/>
      <c r="D5" s="794"/>
      <c r="E5" s="789" t="s">
        <v>384</v>
      </c>
      <c r="F5" s="790"/>
      <c r="G5" s="791"/>
      <c r="H5" s="789" t="s">
        <v>383</v>
      </c>
      <c r="I5" s="790"/>
      <c r="J5" s="791"/>
      <c r="K5" s="785" t="s">
        <v>752</v>
      </c>
    </row>
    <row r="6" spans="1:11" s="309" customFormat="1" ht="18" customHeight="1" thickTop="1" thickBot="1" x14ac:dyDescent="0.25">
      <c r="A6" s="796"/>
      <c r="B6" s="774" t="s">
        <v>389</v>
      </c>
      <c r="C6" s="782" t="s">
        <v>387</v>
      </c>
      <c r="D6" s="782" t="s">
        <v>386</v>
      </c>
      <c r="E6" s="774" t="s">
        <v>388</v>
      </c>
      <c r="F6" s="782" t="s">
        <v>387</v>
      </c>
      <c r="G6" s="782" t="s">
        <v>386</v>
      </c>
      <c r="H6" s="774" t="s">
        <v>388</v>
      </c>
      <c r="I6" s="782" t="s">
        <v>387</v>
      </c>
      <c r="J6" s="782" t="s">
        <v>386</v>
      </c>
      <c r="K6" s="786"/>
    </row>
    <row r="7" spans="1:11" s="310" customFormat="1" ht="12" customHeight="1" thickTop="1" x14ac:dyDescent="0.2">
      <c r="A7" s="797"/>
      <c r="B7" s="784" t="s">
        <v>153</v>
      </c>
      <c r="C7" s="783"/>
      <c r="D7" s="783"/>
      <c r="E7" s="784"/>
      <c r="F7" s="783"/>
      <c r="G7" s="783"/>
      <c r="H7" s="784"/>
      <c r="I7" s="783"/>
      <c r="J7" s="783"/>
      <c r="K7" s="787"/>
    </row>
    <row r="8" spans="1:11" s="310" customFormat="1" ht="16.5" thickBot="1" x14ac:dyDescent="0.25">
      <c r="A8" s="578" t="s">
        <v>391</v>
      </c>
      <c r="B8" s="238"/>
      <c r="C8" s="238"/>
      <c r="D8" s="238"/>
      <c r="E8" s="238"/>
      <c r="F8" s="239"/>
      <c r="G8" s="239"/>
      <c r="H8" s="238"/>
      <c r="I8" s="239"/>
      <c r="J8" s="239"/>
      <c r="K8" s="579" t="s">
        <v>390</v>
      </c>
    </row>
    <row r="9" spans="1:11" s="310" customFormat="1" ht="14.25" thickTop="1" thickBot="1" x14ac:dyDescent="0.25">
      <c r="A9" s="580" t="s">
        <v>198</v>
      </c>
      <c r="B9" s="240">
        <f t="shared" ref="B9:B33" si="0">D9+C9</f>
        <v>16</v>
      </c>
      <c r="C9" s="240">
        <f t="shared" ref="C9:C33" si="1">I9+F9</f>
        <v>5</v>
      </c>
      <c r="D9" s="240">
        <f t="shared" ref="D9:D33" si="2">J9+G9</f>
        <v>11</v>
      </c>
      <c r="E9" s="240">
        <f t="shared" ref="E9:E32" si="3">G9+F9</f>
        <v>11</v>
      </c>
      <c r="F9" s="241">
        <v>2</v>
      </c>
      <c r="G9" s="241">
        <v>9</v>
      </c>
      <c r="H9" s="240">
        <f t="shared" ref="H9:H19" si="4">J9+I9</f>
        <v>5</v>
      </c>
      <c r="I9" s="241">
        <v>3</v>
      </c>
      <c r="J9" s="241">
        <v>2</v>
      </c>
      <c r="K9" s="581" t="s">
        <v>392</v>
      </c>
    </row>
    <row r="10" spans="1:11" s="310" customFormat="1" ht="17.25" thickTop="1" thickBot="1" x14ac:dyDescent="0.25">
      <c r="A10" s="582">
        <v>1</v>
      </c>
      <c r="B10" s="242">
        <f t="shared" si="0"/>
        <v>35</v>
      </c>
      <c r="C10" s="242">
        <f t="shared" si="1"/>
        <v>12</v>
      </c>
      <c r="D10" s="242">
        <f t="shared" si="2"/>
        <v>23</v>
      </c>
      <c r="E10" s="242">
        <f t="shared" si="3"/>
        <v>24</v>
      </c>
      <c r="F10" s="243">
        <v>9</v>
      </c>
      <c r="G10" s="243">
        <v>15</v>
      </c>
      <c r="H10" s="242">
        <f t="shared" si="4"/>
        <v>11</v>
      </c>
      <c r="I10" s="243">
        <v>3</v>
      </c>
      <c r="J10" s="243">
        <v>8</v>
      </c>
      <c r="K10" s="583">
        <v>1</v>
      </c>
    </row>
    <row r="11" spans="1:11" s="310" customFormat="1" ht="17.25" thickTop="1" thickBot="1" x14ac:dyDescent="0.25">
      <c r="A11" s="584">
        <v>2</v>
      </c>
      <c r="B11" s="240">
        <f t="shared" si="0"/>
        <v>7</v>
      </c>
      <c r="C11" s="240">
        <f t="shared" si="1"/>
        <v>1</v>
      </c>
      <c r="D11" s="240">
        <f t="shared" si="2"/>
        <v>6</v>
      </c>
      <c r="E11" s="240">
        <f t="shared" si="3"/>
        <v>5</v>
      </c>
      <c r="F11" s="241">
        <v>1</v>
      </c>
      <c r="G11" s="241">
        <v>4</v>
      </c>
      <c r="H11" s="240">
        <f t="shared" si="4"/>
        <v>2</v>
      </c>
      <c r="I11" s="241">
        <v>0</v>
      </c>
      <c r="J11" s="241">
        <v>2</v>
      </c>
      <c r="K11" s="585">
        <v>2</v>
      </c>
    </row>
    <row r="12" spans="1:11" s="310" customFormat="1" ht="17.25" thickTop="1" thickBot="1" x14ac:dyDescent="0.25">
      <c r="A12" s="582">
        <v>3</v>
      </c>
      <c r="B12" s="242">
        <f t="shared" si="0"/>
        <v>3</v>
      </c>
      <c r="C12" s="242">
        <f t="shared" si="1"/>
        <v>0</v>
      </c>
      <c r="D12" s="242">
        <f t="shared" si="2"/>
        <v>3</v>
      </c>
      <c r="E12" s="242">
        <f t="shared" si="3"/>
        <v>3</v>
      </c>
      <c r="F12" s="243">
        <v>0</v>
      </c>
      <c r="G12" s="243">
        <v>3</v>
      </c>
      <c r="H12" s="242">
        <f t="shared" si="4"/>
        <v>0</v>
      </c>
      <c r="I12" s="243">
        <v>0</v>
      </c>
      <c r="J12" s="243">
        <v>0</v>
      </c>
      <c r="K12" s="583">
        <v>3</v>
      </c>
    </row>
    <row r="13" spans="1:11" s="310" customFormat="1" ht="17.25" thickTop="1" thickBot="1" x14ac:dyDescent="0.25">
      <c r="A13" s="584">
        <v>4</v>
      </c>
      <c r="B13" s="240">
        <f t="shared" si="0"/>
        <v>4</v>
      </c>
      <c r="C13" s="240">
        <f t="shared" si="1"/>
        <v>1</v>
      </c>
      <c r="D13" s="240">
        <f t="shared" si="2"/>
        <v>3</v>
      </c>
      <c r="E13" s="240">
        <f t="shared" si="3"/>
        <v>4</v>
      </c>
      <c r="F13" s="241">
        <v>1</v>
      </c>
      <c r="G13" s="241">
        <v>3</v>
      </c>
      <c r="H13" s="240">
        <f t="shared" si="4"/>
        <v>0</v>
      </c>
      <c r="I13" s="241">
        <v>0</v>
      </c>
      <c r="J13" s="241">
        <v>0</v>
      </c>
      <c r="K13" s="585">
        <v>4</v>
      </c>
    </row>
    <row r="14" spans="1:11" s="310" customFormat="1" ht="17.25" thickTop="1" thickBot="1" x14ac:dyDescent="0.25">
      <c r="A14" s="582">
        <v>5</v>
      </c>
      <c r="B14" s="242">
        <f t="shared" si="0"/>
        <v>3</v>
      </c>
      <c r="C14" s="242">
        <f t="shared" si="1"/>
        <v>0</v>
      </c>
      <c r="D14" s="242">
        <f t="shared" si="2"/>
        <v>3</v>
      </c>
      <c r="E14" s="242">
        <f t="shared" si="3"/>
        <v>3</v>
      </c>
      <c r="F14" s="243">
        <v>0</v>
      </c>
      <c r="G14" s="243">
        <v>3</v>
      </c>
      <c r="H14" s="242">
        <f t="shared" si="4"/>
        <v>0</v>
      </c>
      <c r="I14" s="243">
        <v>0</v>
      </c>
      <c r="J14" s="243">
        <v>0</v>
      </c>
      <c r="K14" s="583">
        <v>5</v>
      </c>
    </row>
    <row r="15" spans="1:11" s="310" customFormat="1" ht="17.25" thickTop="1" thickBot="1" x14ac:dyDescent="0.25">
      <c r="A15" s="584">
        <v>6</v>
      </c>
      <c r="B15" s="240">
        <f t="shared" si="0"/>
        <v>0</v>
      </c>
      <c r="C15" s="240">
        <f t="shared" si="1"/>
        <v>0</v>
      </c>
      <c r="D15" s="240">
        <f t="shared" si="2"/>
        <v>0</v>
      </c>
      <c r="E15" s="240">
        <f t="shared" si="3"/>
        <v>0</v>
      </c>
      <c r="F15" s="241">
        <v>0</v>
      </c>
      <c r="G15" s="241">
        <v>0</v>
      </c>
      <c r="H15" s="240">
        <f t="shared" si="4"/>
        <v>0</v>
      </c>
      <c r="I15" s="241">
        <v>0</v>
      </c>
      <c r="J15" s="241">
        <v>0</v>
      </c>
      <c r="K15" s="585">
        <v>6</v>
      </c>
    </row>
    <row r="16" spans="1:11" s="310" customFormat="1" ht="17.25" thickTop="1" thickBot="1" x14ac:dyDescent="0.25">
      <c r="A16" s="582" t="s">
        <v>393</v>
      </c>
      <c r="B16" s="242">
        <f t="shared" si="0"/>
        <v>12</v>
      </c>
      <c r="C16" s="242">
        <f t="shared" si="1"/>
        <v>7</v>
      </c>
      <c r="D16" s="242">
        <f t="shared" si="2"/>
        <v>5</v>
      </c>
      <c r="E16" s="242">
        <f t="shared" si="3"/>
        <v>10</v>
      </c>
      <c r="F16" s="243">
        <v>6</v>
      </c>
      <c r="G16" s="243">
        <v>4</v>
      </c>
      <c r="H16" s="242">
        <f t="shared" si="4"/>
        <v>2</v>
      </c>
      <c r="I16" s="243">
        <v>1</v>
      </c>
      <c r="J16" s="243">
        <v>1</v>
      </c>
      <c r="K16" s="583" t="s">
        <v>393</v>
      </c>
    </row>
    <row r="17" spans="1:11" s="310" customFormat="1" ht="17.25" thickTop="1" thickBot="1" x14ac:dyDescent="0.25">
      <c r="A17" s="584" t="s">
        <v>394</v>
      </c>
      <c r="B17" s="240">
        <f t="shared" si="0"/>
        <v>8</v>
      </c>
      <c r="C17" s="240">
        <f t="shared" si="1"/>
        <v>3</v>
      </c>
      <c r="D17" s="240">
        <f t="shared" si="2"/>
        <v>5</v>
      </c>
      <c r="E17" s="240">
        <f t="shared" si="3"/>
        <v>6</v>
      </c>
      <c r="F17" s="241">
        <v>1</v>
      </c>
      <c r="G17" s="241">
        <v>5</v>
      </c>
      <c r="H17" s="240">
        <f t="shared" si="4"/>
        <v>2</v>
      </c>
      <c r="I17" s="241">
        <v>2</v>
      </c>
      <c r="J17" s="241">
        <v>0</v>
      </c>
      <c r="K17" s="585" t="s">
        <v>394</v>
      </c>
    </row>
    <row r="18" spans="1:11" s="310" customFormat="1" ht="17.25" thickTop="1" thickBot="1" x14ac:dyDescent="0.25">
      <c r="A18" s="582" t="s">
        <v>199</v>
      </c>
      <c r="B18" s="242">
        <f t="shared" si="0"/>
        <v>4</v>
      </c>
      <c r="C18" s="242">
        <f t="shared" si="1"/>
        <v>2</v>
      </c>
      <c r="D18" s="242">
        <f t="shared" si="2"/>
        <v>2</v>
      </c>
      <c r="E18" s="242">
        <f t="shared" si="3"/>
        <v>2</v>
      </c>
      <c r="F18" s="243">
        <v>2</v>
      </c>
      <c r="G18" s="243">
        <v>0</v>
      </c>
      <c r="H18" s="242">
        <f t="shared" si="4"/>
        <v>2</v>
      </c>
      <c r="I18" s="243">
        <v>0</v>
      </c>
      <c r="J18" s="243">
        <v>2</v>
      </c>
      <c r="K18" s="583" t="s">
        <v>199</v>
      </c>
    </row>
    <row r="19" spans="1:11" s="310" customFormat="1" ht="17.25" thickTop="1" thickBot="1" x14ac:dyDescent="0.25">
      <c r="A19" s="584" t="s">
        <v>200</v>
      </c>
      <c r="B19" s="240">
        <f t="shared" si="0"/>
        <v>0</v>
      </c>
      <c r="C19" s="240">
        <f t="shared" si="1"/>
        <v>0</v>
      </c>
      <c r="D19" s="240">
        <f t="shared" si="2"/>
        <v>0</v>
      </c>
      <c r="E19" s="240">
        <f t="shared" si="3"/>
        <v>0</v>
      </c>
      <c r="F19" s="254">
        <v>0</v>
      </c>
      <c r="G19" s="254">
        <v>0</v>
      </c>
      <c r="H19" s="240">
        <f t="shared" si="4"/>
        <v>0</v>
      </c>
      <c r="I19" s="254">
        <v>0</v>
      </c>
      <c r="J19" s="254">
        <v>0</v>
      </c>
      <c r="K19" s="585" t="s">
        <v>200</v>
      </c>
    </row>
    <row r="20" spans="1:11" s="310" customFormat="1" ht="14.25" thickTop="1" thickBot="1" x14ac:dyDescent="0.25">
      <c r="A20" s="586" t="s">
        <v>67</v>
      </c>
      <c r="B20" s="242">
        <f t="shared" si="0"/>
        <v>0</v>
      </c>
      <c r="C20" s="242">
        <f t="shared" si="1"/>
        <v>0</v>
      </c>
      <c r="D20" s="242">
        <f t="shared" si="2"/>
        <v>0</v>
      </c>
      <c r="E20" s="242">
        <f t="shared" si="3"/>
        <v>0</v>
      </c>
      <c r="F20" s="247">
        <v>0</v>
      </c>
      <c r="G20" s="247">
        <v>0</v>
      </c>
      <c r="H20" s="242">
        <v>0</v>
      </c>
      <c r="I20" s="247">
        <v>0</v>
      </c>
      <c r="J20" s="247">
        <v>0</v>
      </c>
      <c r="K20" s="587" t="s">
        <v>68</v>
      </c>
    </row>
    <row r="21" spans="1:11" s="310" customFormat="1" ht="17.25" thickTop="1" thickBot="1" x14ac:dyDescent="0.25">
      <c r="A21" s="588"/>
      <c r="B21" s="240">
        <f t="shared" si="0"/>
        <v>0</v>
      </c>
      <c r="C21" s="240">
        <f t="shared" si="1"/>
        <v>0</v>
      </c>
      <c r="D21" s="240">
        <f t="shared" si="2"/>
        <v>0</v>
      </c>
      <c r="E21" s="240">
        <f t="shared" si="3"/>
        <v>0</v>
      </c>
      <c r="F21" s="311"/>
      <c r="G21" s="311"/>
      <c r="H21" s="240">
        <f t="shared" ref="H21:H32" si="5">J21+I21</f>
        <v>0</v>
      </c>
      <c r="I21" s="311"/>
      <c r="J21" s="311"/>
      <c r="K21" s="589" t="s">
        <v>201</v>
      </c>
    </row>
    <row r="22" spans="1:11" s="310" customFormat="1" ht="17.25" thickTop="1" thickBot="1" x14ac:dyDescent="0.25">
      <c r="A22" s="582">
        <v>1</v>
      </c>
      <c r="B22" s="242">
        <f t="shared" si="0"/>
        <v>12</v>
      </c>
      <c r="C22" s="242">
        <f t="shared" si="1"/>
        <v>5</v>
      </c>
      <c r="D22" s="242">
        <f t="shared" si="2"/>
        <v>7</v>
      </c>
      <c r="E22" s="242">
        <f t="shared" si="3"/>
        <v>4</v>
      </c>
      <c r="F22" s="243">
        <v>1</v>
      </c>
      <c r="G22" s="243">
        <v>3</v>
      </c>
      <c r="H22" s="242">
        <f t="shared" si="5"/>
        <v>8</v>
      </c>
      <c r="I22" s="243">
        <v>4</v>
      </c>
      <c r="J22" s="312">
        <v>4</v>
      </c>
      <c r="K22" s="590">
        <v>1</v>
      </c>
    </row>
    <row r="23" spans="1:11" s="310" customFormat="1" ht="17.25" thickTop="1" thickBot="1" x14ac:dyDescent="0.25">
      <c r="A23" s="584">
        <v>2</v>
      </c>
      <c r="B23" s="240">
        <f t="shared" si="0"/>
        <v>14</v>
      </c>
      <c r="C23" s="240">
        <f t="shared" si="1"/>
        <v>8</v>
      </c>
      <c r="D23" s="240">
        <f t="shared" si="2"/>
        <v>6</v>
      </c>
      <c r="E23" s="240">
        <f t="shared" si="3"/>
        <v>4</v>
      </c>
      <c r="F23" s="241">
        <v>4</v>
      </c>
      <c r="G23" s="241">
        <v>0</v>
      </c>
      <c r="H23" s="240">
        <f t="shared" si="5"/>
        <v>10</v>
      </c>
      <c r="I23" s="241">
        <v>4</v>
      </c>
      <c r="J23" s="241">
        <v>6</v>
      </c>
      <c r="K23" s="585">
        <v>2</v>
      </c>
    </row>
    <row r="24" spans="1:11" s="310" customFormat="1" ht="17.25" thickTop="1" thickBot="1" x14ac:dyDescent="0.25">
      <c r="A24" s="591">
        <v>3</v>
      </c>
      <c r="B24" s="242">
        <f t="shared" si="0"/>
        <v>8</v>
      </c>
      <c r="C24" s="242">
        <f t="shared" si="1"/>
        <v>3</v>
      </c>
      <c r="D24" s="242">
        <f t="shared" si="2"/>
        <v>5</v>
      </c>
      <c r="E24" s="242">
        <f t="shared" si="3"/>
        <v>7</v>
      </c>
      <c r="F24" s="243">
        <v>2</v>
      </c>
      <c r="G24" s="243">
        <v>5</v>
      </c>
      <c r="H24" s="242">
        <f t="shared" si="5"/>
        <v>1</v>
      </c>
      <c r="I24" s="243">
        <v>1</v>
      </c>
      <c r="J24" s="312">
        <v>0</v>
      </c>
      <c r="K24" s="590">
        <v>3</v>
      </c>
    </row>
    <row r="25" spans="1:11" s="310" customFormat="1" ht="17.25" thickTop="1" thickBot="1" x14ac:dyDescent="0.25">
      <c r="A25" s="584">
        <v>4</v>
      </c>
      <c r="B25" s="240">
        <f t="shared" si="0"/>
        <v>2</v>
      </c>
      <c r="C25" s="240">
        <f t="shared" si="1"/>
        <v>1</v>
      </c>
      <c r="D25" s="240">
        <f t="shared" si="2"/>
        <v>1</v>
      </c>
      <c r="E25" s="240">
        <f t="shared" si="3"/>
        <v>1</v>
      </c>
      <c r="F25" s="241">
        <v>0</v>
      </c>
      <c r="G25" s="241">
        <v>1</v>
      </c>
      <c r="H25" s="240">
        <f t="shared" si="5"/>
        <v>1</v>
      </c>
      <c r="I25" s="241">
        <v>1</v>
      </c>
      <c r="J25" s="241">
        <v>0</v>
      </c>
      <c r="K25" s="585">
        <v>4</v>
      </c>
    </row>
    <row r="26" spans="1:11" s="310" customFormat="1" ht="17.25" thickTop="1" thickBot="1" x14ac:dyDescent="0.25">
      <c r="A26" s="591">
        <v>5</v>
      </c>
      <c r="B26" s="242">
        <f t="shared" si="0"/>
        <v>8</v>
      </c>
      <c r="C26" s="242">
        <f t="shared" si="1"/>
        <v>3</v>
      </c>
      <c r="D26" s="242">
        <f t="shared" si="2"/>
        <v>5</v>
      </c>
      <c r="E26" s="242">
        <f t="shared" si="3"/>
        <v>6</v>
      </c>
      <c r="F26" s="243">
        <v>2</v>
      </c>
      <c r="G26" s="243">
        <v>4</v>
      </c>
      <c r="H26" s="242">
        <f t="shared" si="5"/>
        <v>2</v>
      </c>
      <c r="I26" s="243">
        <v>1</v>
      </c>
      <c r="J26" s="312">
        <v>1</v>
      </c>
      <c r="K26" s="590">
        <v>5</v>
      </c>
    </row>
    <row r="27" spans="1:11" s="310" customFormat="1" ht="17.25" thickTop="1" thickBot="1" x14ac:dyDescent="0.25">
      <c r="A27" s="584">
        <v>6</v>
      </c>
      <c r="B27" s="240">
        <f t="shared" si="0"/>
        <v>4</v>
      </c>
      <c r="C27" s="240">
        <f t="shared" si="1"/>
        <v>1</v>
      </c>
      <c r="D27" s="240">
        <f t="shared" si="2"/>
        <v>3</v>
      </c>
      <c r="E27" s="240">
        <f t="shared" si="3"/>
        <v>3</v>
      </c>
      <c r="F27" s="241">
        <v>1</v>
      </c>
      <c r="G27" s="241">
        <v>2</v>
      </c>
      <c r="H27" s="240">
        <f t="shared" si="5"/>
        <v>1</v>
      </c>
      <c r="I27" s="241">
        <v>0</v>
      </c>
      <c r="J27" s="241">
        <v>1</v>
      </c>
      <c r="K27" s="585">
        <v>6</v>
      </c>
    </row>
    <row r="28" spans="1:11" s="310" customFormat="1" ht="17.25" thickTop="1" thickBot="1" x14ac:dyDescent="0.25">
      <c r="A28" s="591">
        <v>7</v>
      </c>
      <c r="B28" s="242">
        <f t="shared" si="0"/>
        <v>3</v>
      </c>
      <c r="C28" s="242">
        <f t="shared" si="1"/>
        <v>0</v>
      </c>
      <c r="D28" s="242">
        <f t="shared" si="2"/>
        <v>3</v>
      </c>
      <c r="E28" s="242">
        <f t="shared" si="3"/>
        <v>3</v>
      </c>
      <c r="F28" s="243">
        <v>0</v>
      </c>
      <c r="G28" s="243">
        <v>3</v>
      </c>
      <c r="H28" s="242">
        <f t="shared" si="5"/>
        <v>0</v>
      </c>
      <c r="I28" s="243">
        <v>0</v>
      </c>
      <c r="J28" s="312">
        <v>0</v>
      </c>
      <c r="K28" s="590">
        <v>7</v>
      </c>
    </row>
    <row r="29" spans="1:11" s="310" customFormat="1" ht="17.25" thickTop="1" thickBot="1" x14ac:dyDescent="0.25">
      <c r="A29" s="584">
        <v>8</v>
      </c>
      <c r="B29" s="240">
        <f t="shared" si="0"/>
        <v>0</v>
      </c>
      <c r="C29" s="240">
        <f t="shared" si="1"/>
        <v>0</v>
      </c>
      <c r="D29" s="240">
        <f t="shared" si="2"/>
        <v>0</v>
      </c>
      <c r="E29" s="240">
        <f t="shared" si="3"/>
        <v>0</v>
      </c>
      <c r="F29" s="241">
        <v>0</v>
      </c>
      <c r="G29" s="241">
        <v>0</v>
      </c>
      <c r="H29" s="240">
        <f t="shared" si="5"/>
        <v>0</v>
      </c>
      <c r="I29" s="241">
        <v>0</v>
      </c>
      <c r="J29" s="241">
        <v>0</v>
      </c>
      <c r="K29" s="585">
        <v>8</v>
      </c>
    </row>
    <row r="30" spans="1:11" s="310" customFormat="1" ht="17.25" thickTop="1" thickBot="1" x14ac:dyDescent="0.25">
      <c r="A30" s="591">
        <v>9</v>
      </c>
      <c r="B30" s="242">
        <f t="shared" si="0"/>
        <v>2</v>
      </c>
      <c r="C30" s="242">
        <f t="shared" si="1"/>
        <v>2</v>
      </c>
      <c r="D30" s="242">
        <f t="shared" si="2"/>
        <v>0</v>
      </c>
      <c r="E30" s="242">
        <f t="shared" si="3"/>
        <v>1</v>
      </c>
      <c r="F30" s="243">
        <v>1</v>
      </c>
      <c r="G30" s="243">
        <v>0</v>
      </c>
      <c r="H30" s="242">
        <f t="shared" si="5"/>
        <v>1</v>
      </c>
      <c r="I30" s="243">
        <v>1</v>
      </c>
      <c r="J30" s="312">
        <v>0</v>
      </c>
      <c r="K30" s="590">
        <v>9</v>
      </c>
    </row>
    <row r="31" spans="1:11" s="310" customFormat="1" ht="17.25" thickTop="1" thickBot="1" x14ac:dyDescent="0.25">
      <c r="A31" s="584">
        <v>10</v>
      </c>
      <c r="B31" s="240">
        <f t="shared" si="0"/>
        <v>2</v>
      </c>
      <c r="C31" s="240">
        <f t="shared" si="1"/>
        <v>1</v>
      </c>
      <c r="D31" s="240">
        <f t="shared" si="2"/>
        <v>1</v>
      </c>
      <c r="E31" s="240">
        <f t="shared" si="3"/>
        <v>1</v>
      </c>
      <c r="F31" s="241">
        <v>1</v>
      </c>
      <c r="G31" s="241">
        <v>0</v>
      </c>
      <c r="H31" s="240">
        <f t="shared" si="5"/>
        <v>1</v>
      </c>
      <c r="I31" s="241">
        <v>0</v>
      </c>
      <c r="J31" s="241">
        <v>1</v>
      </c>
      <c r="K31" s="585">
        <v>10</v>
      </c>
    </row>
    <row r="32" spans="1:11" s="310" customFormat="1" ht="17.25" thickTop="1" thickBot="1" x14ac:dyDescent="0.25">
      <c r="A32" s="591" t="s">
        <v>396</v>
      </c>
      <c r="B32" s="242">
        <f t="shared" si="0"/>
        <v>1</v>
      </c>
      <c r="C32" s="242">
        <f t="shared" si="1"/>
        <v>0</v>
      </c>
      <c r="D32" s="242">
        <f t="shared" si="2"/>
        <v>1</v>
      </c>
      <c r="E32" s="242">
        <f t="shared" si="3"/>
        <v>1</v>
      </c>
      <c r="F32" s="243">
        <v>0</v>
      </c>
      <c r="G32" s="243">
        <v>1</v>
      </c>
      <c r="H32" s="242">
        <f t="shared" si="5"/>
        <v>0</v>
      </c>
      <c r="I32" s="243">
        <v>0</v>
      </c>
      <c r="J32" s="312">
        <v>0</v>
      </c>
      <c r="K32" s="590" t="s">
        <v>395</v>
      </c>
    </row>
    <row r="33" spans="1:11" s="310" customFormat="1" ht="13.5" thickTop="1" x14ac:dyDescent="0.2">
      <c r="A33" s="580" t="s">
        <v>67</v>
      </c>
      <c r="B33" s="244">
        <f t="shared" si="0"/>
        <v>0</v>
      </c>
      <c r="C33" s="244">
        <f t="shared" si="1"/>
        <v>0</v>
      </c>
      <c r="D33" s="244">
        <f t="shared" si="2"/>
        <v>0</v>
      </c>
      <c r="E33" s="244">
        <v>0</v>
      </c>
      <c r="F33" s="245">
        <v>0</v>
      </c>
      <c r="G33" s="245">
        <v>0</v>
      </c>
      <c r="H33" s="244">
        <v>0</v>
      </c>
      <c r="I33" s="245">
        <v>0</v>
      </c>
      <c r="J33" s="245">
        <v>0</v>
      </c>
      <c r="K33" s="592" t="s">
        <v>68</v>
      </c>
    </row>
    <row r="34" spans="1:11" s="310" customFormat="1" ht="30" customHeight="1" x14ac:dyDescent="0.2">
      <c r="A34" s="593" t="s">
        <v>26</v>
      </c>
      <c r="B34" s="314">
        <f>SUM(B9:B33)</f>
        <v>148</v>
      </c>
      <c r="C34" s="314">
        <f>SUM(C9:C33)</f>
        <v>55</v>
      </c>
      <c r="D34" s="314">
        <f>SUM(D9:D33)</f>
        <v>93</v>
      </c>
      <c r="E34" s="314">
        <f>SUM(E9:E33)</f>
        <v>99</v>
      </c>
      <c r="F34" s="313">
        <f t="shared" ref="F34" si="6">SUM(F9:F33)</f>
        <v>34</v>
      </c>
      <c r="G34" s="313">
        <f>SUM(G9:G33)</f>
        <v>65</v>
      </c>
      <c r="H34" s="314">
        <f>SUM(H9:H33)</f>
        <v>49</v>
      </c>
      <c r="I34" s="313">
        <f>SUM(I9:I33)</f>
        <v>21</v>
      </c>
      <c r="J34" s="313">
        <f>SUM(J9:J33)</f>
        <v>28</v>
      </c>
      <c r="K34" s="594" t="s">
        <v>27</v>
      </c>
    </row>
    <row r="35" spans="1:11" ht="24" customHeight="1" x14ac:dyDescent="0.2">
      <c r="A35" s="315"/>
    </row>
    <row r="36" spans="1:11" ht="24" customHeight="1" x14ac:dyDescent="0.2">
      <c r="A36" s="317"/>
      <c r="J36" s="317"/>
    </row>
    <row r="37" spans="1:11" ht="24" customHeight="1" x14ac:dyDescent="0.2">
      <c r="A37" s="317"/>
      <c r="J37" s="317"/>
    </row>
    <row r="38" spans="1:11" ht="24" customHeight="1" x14ac:dyDescent="0.2">
      <c r="A38" s="317"/>
      <c r="J38" s="317"/>
    </row>
    <row r="39" spans="1:11" ht="24" customHeight="1" x14ac:dyDescent="0.2">
      <c r="A39" s="317"/>
      <c r="J39" s="317"/>
    </row>
    <row r="40" spans="1:11" ht="24" customHeight="1" x14ac:dyDescent="0.2">
      <c r="A40" s="317"/>
      <c r="J40" s="317"/>
    </row>
    <row r="41" spans="1:11" ht="29.25" customHeight="1" x14ac:dyDescent="0.2"/>
  </sheetData>
  <mergeCells count="17">
    <mergeCell ref="A1:K1"/>
    <mergeCell ref="A2:K2"/>
    <mergeCell ref="A3:K3"/>
    <mergeCell ref="B6:B7"/>
    <mergeCell ref="H5:J5"/>
    <mergeCell ref="E5:G5"/>
    <mergeCell ref="B5:D5"/>
    <mergeCell ref="A5:A7"/>
    <mergeCell ref="J6:J7"/>
    <mergeCell ref="I6:I7"/>
    <mergeCell ref="H6:H7"/>
    <mergeCell ref="G6:G7"/>
    <mergeCell ref="F6:F7"/>
    <mergeCell ref="E6:E7"/>
    <mergeCell ref="D6:D7"/>
    <mergeCell ref="C6:C7"/>
    <mergeCell ref="K5:K7"/>
  </mergeCells>
  <printOptions horizontalCentered="1" verticalCentered="1"/>
  <pageMargins left="0.15748031496062992" right="0.15748031496062992" top="0" bottom="0" header="0.51181102362204722" footer="0.51181102362204722"/>
  <pageSetup paperSize="9" scale="9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view="pageBreakPreview" zoomScaleNormal="100" zoomScaleSheetLayoutView="100" workbookViewId="0">
      <selection activeCell="D21" sqref="D21"/>
    </sheetView>
  </sheetViews>
  <sheetFormatPr defaultRowHeight="12.75" x14ac:dyDescent="0.2"/>
  <cols>
    <col min="1" max="1" width="15.140625" style="321" customWidth="1"/>
    <col min="2" max="2" width="33.7109375" style="321" customWidth="1"/>
    <col min="3" max="3" width="6.7109375" style="341" bestFit="1" customWidth="1"/>
    <col min="4" max="6" width="14.85546875" style="340" customWidth="1"/>
    <col min="7" max="7" width="6.7109375" style="341" bestFit="1" customWidth="1"/>
    <col min="8" max="8" width="38.28515625" style="390" customWidth="1"/>
    <col min="9" max="16384" width="9.140625" style="321"/>
  </cols>
  <sheetData>
    <row r="1" spans="1:8" ht="17.25" customHeight="1" x14ac:dyDescent="0.2">
      <c r="A1" s="835" t="s">
        <v>529</v>
      </c>
      <c r="B1" s="835"/>
      <c r="C1" s="835"/>
      <c r="D1" s="835"/>
      <c r="E1" s="835"/>
      <c r="F1" s="835"/>
      <c r="G1" s="835"/>
      <c r="H1" s="835"/>
    </row>
    <row r="2" spans="1:8" s="347" customFormat="1" ht="17.25" customHeight="1" x14ac:dyDescent="0.2">
      <c r="A2" s="836" t="s">
        <v>530</v>
      </c>
      <c r="B2" s="836"/>
      <c r="C2" s="836"/>
      <c r="D2" s="836"/>
      <c r="E2" s="836"/>
      <c r="F2" s="836"/>
      <c r="G2" s="836"/>
      <c r="H2" s="836"/>
    </row>
    <row r="3" spans="1:8" ht="17.25" customHeight="1" x14ac:dyDescent="0.2">
      <c r="A3" s="770">
        <v>2012</v>
      </c>
      <c r="B3" s="770"/>
      <c r="C3" s="770"/>
      <c r="D3" s="770"/>
      <c r="E3" s="770"/>
      <c r="F3" s="770"/>
      <c r="G3" s="770"/>
      <c r="H3" s="770"/>
    </row>
    <row r="4" spans="1:8" ht="15.75" x14ac:dyDescent="0.2">
      <c r="A4" s="348" t="s">
        <v>792</v>
      </c>
      <c r="B4" s="349"/>
      <c r="C4" s="349"/>
      <c r="D4" s="349"/>
      <c r="E4" s="349"/>
      <c r="F4" s="349"/>
      <c r="G4" s="349"/>
      <c r="H4" s="350" t="s">
        <v>793</v>
      </c>
    </row>
    <row r="5" spans="1:8" ht="39.75" customHeight="1" x14ac:dyDescent="0.2">
      <c r="A5" s="151" t="s">
        <v>531</v>
      </c>
      <c r="B5" s="318" t="s">
        <v>71</v>
      </c>
      <c r="C5" s="318" t="s">
        <v>754</v>
      </c>
      <c r="D5" s="318" t="s">
        <v>275</v>
      </c>
      <c r="E5" s="318" t="s">
        <v>532</v>
      </c>
      <c r="F5" s="318" t="s">
        <v>533</v>
      </c>
      <c r="G5" s="318" t="s">
        <v>534</v>
      </c>
      <c r="H5" s="351" t="s">
        <v>535</v>
      </c>
    </row>
    <row r="6" spans="1:8" s="344" customFormat="1" ht="18" customHeight="1" thickBot="1" x14ac:dyDescent="0.25">
      <c r="A6" s="819" t="s">
        <v>457</v>
      </c>
      <c r="B6" s="821" t="s">
        <v>458</v>
      </c>
      <c r="C6" s="352" t="s">
        <v>409</v>
      </c>
      <c r="D6" s="353">
        <f>F6+E6</f>
        <v>2</v>
      </c>
      <c r="E6" s="354">
        <v>1</v>
      </c>
      <c r="F6" s="354">
        <v>1</v>
      </c>
      <c r="G6" s="352" t="s">
        <v>536</v>
      </c>
      <c r="H6" s="800" t="s">
        <v>537</v>
      </c>
    </row>
    <row r="7" spans="1:8" s="344" customFormat="1" ht="18" customHeight="1" thickBot="1" x14ac:dyDescent="0.25">
      <c r="A7" s="823"/>
      <c r="B7" s="824"/>
      <c r="C7" s="355" t="s">
        <v>410</v>
      </c>
      <c r="D7" s="353">
        <f t="shared" ref="D7:D60" si="0">F7+E7</f>
        <v>0</v>
      </c>
      <c r="E7" s="356">
        <v>0</v>
      </c>
      <c r="F7" s="356">
        <v>0</v>
      </c>
      <c r="G7" s="355" t="s">
        <v>538</v>
      </c>
      <c r="H7" s="801"/>
    </row>
    <row r="8" spans="1:8" s="343" customFormat="1" ht="13.5" customHeight="1" thickBot="1" x14ac:dyDescent="0.25">
      <c r="A8" s="825" t="s">
        <v>539</v>
      </c>
      <c r="B8" s="827" t="s">
        <v>464</v>
      </c>
      <c r="C8" s="357" t="s">
        <v>409</v>
      </c>
      <c r="D8" s="358">
        <f t="shared" si="0"/>
        <v>1</v>
      </c>
      <c r="E8" s="359">
        <v>1</v>
      </c>
      <c r="F8" s="359">
        <v>0</v>
      </c>
      <c r="G8" s="357" t="s">
        <v>536</v>
      </c>
      <c r="H8" s="798" t="s">
        <v>540</v>
      </c>
    </row>
    <row r="9" spans="1:8" s="343" customFormat="1" ht="13.5" customHeight="1" thickBot="1" x14ac:dyDescent="0.25">
      <c r="A9" s="826"/>
      <c r="B9" s="828"/>
      <c r="C9" s="360" t="s">
        <v>410</v>
      </c>
      <c r="D9" s="358">
        <f t="shared" si="0"/>
        <v>1</v>
      </c>
      <c r="E9" s="361">
        <v>1</v>
      </c>
      <c r="F9" s="361">
        <v>0</v>
      </c>
      <c r="G9" s="360" t="s">
        <v>538</v>
      </c>
      <c r="H9" s="802"/>
    </row>
    <row r="10" spans="1:8" s="343" customFormat="1" ht="13.5" customHeight="1" thickBot="1" x14ac:dyDescent="0.25">
      <c r="A10" s="820" t="s">
        <v>465</v>
      </c>
      <c r="B10" s="822" t="s">
        <v>466</v>
      </c>
      <c r="C10" s="352" t="s">
        <v>409</v>
      </c>
      <c r="D10" s="353">
        <f t="shared" si="0"/>
        <v>1</v>
      </c>
      <c r="E10" s="354">
        <v>0</v>
      </c>
      <c r="F10" s="354">
        <v>1</v>
      </c>
      <c r="G10" s="352" t="s">
        <v>536</v>
      </c>
      <c r="H10" s="800" t="s">
        <v>727</v>
      </c>
    </row>
    <row r="11" spans="1:8" s="343" customFormat="1" ht="13.5" customHeight="1" thickBot="1" x14ac:dyDescent="0.25">
      <c r="A11" s="819"/>
      <c r="B11" s="821"/>
      <c r="C11" s="355" t="s">
        <v>410</v>
      </c>
      <c r="D11" s="353">
        <f t="shared" si="0"/>
        <v>0</v>
      </c>
      <c r="E11" s="354">
        <v>0</v>
      </c>
      <c r="F11" s="354">
        <v>0</v>
      </c>
      <c r="G11" s="355" t="s">
        <v>538</v>
      </c>
      <c r="H11" s="801"/>
    </row>
    <row r="12" spans="1:8" s="344" customFormat="1" ht="13.5" customHeight="1" thickBot="1" x14ac:dyDescent="0.25">
      <c r="A12" s="825" t="s">
        <v>541</v>
      </c>
      <c r="B12" s="827" t="s">
        <v>470</v>
      </c>
      <c r="C12" s="357" t="s">
        <v>409</v>
      </c>
      <c r="D12" s="358">
        <f t="shared" si="0"/>
        <v>3</v>
      </c>
      <c r="E12" s="359">
        <v>2</v>
      </c>
      <c r="F12" s="359">
        <v>1</v>
      </c>
      <c r="G12" s="357" t="s">
        <v>536</v>
      </c>
      <c r="H12" s="798" t="s">
        <v>542</v>
      </c>
    </row>
    <row r="13" spans="1:8" s="344" customFormat="1" ht="13.5" customHeight="1" thickBot="1" x14ac:dyDescent="0.25">
      <c r="A13" s="826"/>
      <c r="B13" s="828"/>
      <c r="C13" s="360" t="s">
        <v>410</v>
      </c>
      <c r="D13" s="358">
        <f t="shared" si="0"/>
        <v>0</v>
      </c>
      <c r="E13" s="361">
        <v>0</v>
      </c>
      <c r="F13" s="361">
        <v>0</v>
      </c>
      <c r="G13" s="360" t="s">
        <v>538</v>
      </c>
      <c r="H13" s="802"/>
    </row>
    <row r="14" spans="1:8" s="344" customFormat="1" ht="13.5" customHeight="1" thickBot="1" x14ac:dyDescent="0.25">
      <c r="A14" s="820" t="s">
        <v>543</v>
      </c>
      <c r="B14" s="822" t="s">
        <v>544</v>
      </c>
      <c r="C14" s="352" t="s">
        <v>409</v>
      </c>
      <c r="D14" s="353">
        <f t="shared" si="0"/>
        <v>1</v>
      </c>
      <c r="E14" s="356">
        <v>1</v>
      </c>
      <c r="F14" s="356">
        <v>0</v>
      </c>
      <c r="G14" s="352" t="s">
        <v>536</v>
      </c>
      <c r="H14" s="800" t="s">
        <v>762</v>
      </c>
    </row>
    <row r="15" spans="1:8" s="344" customFormat="1" ht="13.5" customHeight="1" thickBot="1" x14ac:dyDescent="0.25">
      <c r="A15" s="819"/>
      <c r="B15" s="821"/>
      <c r="C15" s="355" t="s">
        <v>410</v>
      </c>
      <c r="D15" s="353">
        <f t="shared" si="0"/>
        <v>0</v>
      </c>
      <c r="E15" s="356">
        <v>0</v>
      </c>
      <c r="F15" s="356">
        <v>0</v>
      </c>
      <c r="G15" s="355" t="s">
        <v>538</v>
      </c>
      <c r="H15" s="801"/>
    </row>
    <row r="16" spans="1:8" s="344" customFormat="1" ht="13.5" customHeight="1" thickBot="1" x14ac:dyDescent="0.25">
      <c r="A16" s="826" t="s">
        <v>545</v>
      </c>
      <c r="B16" s="828" t="s">
        <v>546</v>
      </c>
      <c r="C16" s="360" t="s">
        <v>409</v>
      </c>
      <c r="D16" s="358">
        <f t="shared" si="0"/>
        <v>1</v>
      </c>
      <c r="E16" s="361">
        <v>1</v>
      </c>
      <c r="F16" s="361">
        <v>0</v>
      </c>
      <c r="G16" s="360" t="s">
        <v>536</v>
      </c>
      <c r="H16" s="798" t="s">
        <v>547</v>
      </c>
    </row>
    <row r="17" spans="1:8" s="344" customFormat="1" ht="13.5" customHeight="1" thickBot="1" x14ac:dyDescent="0.25">
      <c r="A17" s="826"/>
      <c r="B17" s="828"/>
      <c r="C17" s="360" t="s">
        <v>410</v>
      </c>
      <c r="D17" s="358">
        <f t="shared" si="0"/>
        <v>0</v>
      </c>
      <c r="E17" s="361">
        <v>0</v>
      </c>
      <c r="F17" s="361">
        <v>0</v>
      </c>
      <c r="G17" s="360" t="s">
        <v>538</v>
      </c>
      <c r="H17" s="802"/>
    </row>
    <row r="18" spans="1:8" s="344" customFormat="1" ht="13.5" customHeight="1" thickBot="1" x14ac:dyDescent="0.25">
      <c r="A18" s="820" t="s">
        <v>548</v>
      </c>
      <c r="B18" s="822" t="s">
        <v>259</v>
      </c>
      <c r="C18" s="355" t="s">
        <v>409</v>
      </c>
      <c r="D18" s="353">
        <f t="shared" si="0"/>
        <v>2</v>
      </c>
      <c r="E18" s="356">
        <v>1</v>
      </c>
      <c r="F18" s="356">
        <v>1</v>
      </c>
      <c r="G18" s="355" t="s">
        <v>536</v>
      </c>
      <c r="H18" s="800" t="s">
        <v>763</v>
      </c>
    </row>
    <row r="19" spans="1:8" s="344" customFormat="1" ht="13.5" customHeight="1" thickBot="1" x14ac:dyDescent="0.25">
      <c r="A19" s="819"/>
      <c r="B19" s="821"/>
      <c r="C19" s="355" t="s">
        <v>410</v>
      </c>
      <c r="D19" s="353">
        <f t="shared" si="0"/>
        <v>0</v>
      </c>
      <c r="E19" s="356">
        <v>0</v>
      </c>
      <c r="F19" s="356">
        <v>0</v>
      </c>
      <c r="G19" s="355" t="s">
        <v>538</v>
      </c>
      <c r="H19" s="801"/>
    </row>
    <row r="20" spans="1:8" s="344" customFormat="1" ht="13.5" customHeight="1" thickBot="1" x14ac:dyDescent="0.25">
      <c r="A20" s="829" t="s">
        <v>549</v>
      </c>
      <c r="B20" s="830" t="s">
        <v>550</v>
      </c>
      <c r="C20" s="360" t="s">
        <v>409</v>
      </c>
      <c r="D20" s="358">
        <f t="shared" si="0"/>
        <v>1</v>
      </c>
      <c r="E20" s="361">
        <v>1</v>
      </c>
      <c r="F20" s="361">
        <v>0</v>
      </c>
      <c r="G20" s="360" t="s">
        <v>536</v>
      </c>
      <c r="H20" s="798" t="s">
        <v>764</v>
      </c>
    </row>
    <row r="21" spans="1:8" s="344" customFormat="1" ht="18" customHeight="1" thickBot="1" x14ac:dyDescent="0.25">
      <c r="A21" s="825"/>
      <c r="B21" s="827"/>
      <c r="C21" s="360" t="s">
        <v>410</v>
      </c>
      <c r="D21" s="358">
        <f t="shared" si="0"/>
        <v>0</v>
      </c>
      <c r="E21" s="361">
        <v>0</v>
      </c>
      <c r="F21" s="361">
        <v>0</v>
      </c>
      <c r="G21" s="360" t="s">
        <v>538</v>
      </c>
      <c r="H21" s="802"/>
    </row>
    <row r="22" spans="1:8" s="344" customFormat="1" ht="13.5" customHeight="1" thickBot="1" x14ac:dyDescent="0.25">
      <c r="A22" s="823" t="s">
        <v>551</v>
      </c>
      <c r="B22" s="824" t="s">
        <v>552</v>
      </c>
      <c r="C22" s="355" t="s">
        <v>409</v>
      </c>
      <c r="D22" s="353">
        <f t="shared" si="0"/>
        <v>17</v>
      </c>
      <c r="E22" s="356">
        <v>11</v>
      </c>
      <c r="F22" s="356">
        <v>6</v>
      </c>
      <c r="G22" s="355" t="s">
        <v>536</v>
      </c>
      <c r="H22" s="800" t="s">
        <v>553</v>
      </c>
    </row>
    <row r="23" spans="1:8" s="344" customFormat="1" ht="13.5" customHeight="1" thickBot="1" x14ac:dyDescent="0.25">
      <c r="A23" s="823"/>
      <c r="B23" s="824"/>
      <c r="C23" s="355" t="s">
        <v>410</v>
      </c>
      <c r="D23" s="353">
        <f t="shared" si="0"/>
        <v>13</v>
      </c>
      <c r="E23" s="356">
        <v>11</v>
      </c>
      <c r="F23" s="356">
        <v>2</v>
      </c>
      <c r="G23" s="355" t="s">
        <v>538</v>
      </c>
      <c r="H23" s="801"/>
    </row>
    <row r="24" spans="1:8" s="344" customFormat="1" ht="13.5" customHeight="1" thickBot="1" x14ac:dyDescent="0.25">
      <c r="A24" s="829" t="s">
        <v>554</v>
      </c>
      <c r="B24" s="830" t="s">
        <v>555</v>
      </c>
      <c r="C24" s="360" t="s">
        <v>409</v>
      </c>
      <c r="D24" s="358">
        <f t="shared" si="0"/>
        <v>0</v>
      </c>
      <c r="E24" s="359">
        <v>0</v>
      </c>
      <c r="F24" s="359">
        <v>0</v>
      </c>
      <c r="G24" s="357" t="s">
        <v>536</v>
      </c>
      <c r="H24" s="798" t="s">
        <v>765</v>
      </c>
    </row>
    <row r="25" spans="1:8" s="344" customFormat="1" ht="13.5" customHeight="1" thickBot="1" x14ac:dyDescent="0.25">
      <c r="A25" s="825"/>
      <c r="B25" s="827"/>
      <c r="C25" s="360" t="s">
        <v>410</v>
      </c>
      <c r="D25" s="358">
        <f t="shared" si="0"/>
        <v>1</v>
      </c>
      <c r="E25" s="359">
        <v>1</v>
      </c>
      <c r="F25" s="359">
        <v>0</v>
      </c>
      <c r="G25" s="357" t="s">
        <v>538</v>
      </c>
      <c r="H25" s="802"/>
    </row>
    <row r="26" spans="1:8" s="344" customFormat="1" ht="13.5" customHeight="1" thickBot="1" x14ac:dyDescent="0.25">
      <c r="A26" s="820" t="s">
        <v>556</v>
      </c>
      <c r="B26" s="822" t="s">
        <v>557</v>
      </c>
      <c r="C26" s="355" t="s">
        <v>409</v>
      </c>
      <c r="D26" s="353">
        <f t="shared" si="0"/>
        <v>2</v>
      </c>
      <c r="E26" s="354">
        <v>2</v>
      </c>
      <c r="F26" s="354">
        <v>0</v>
      </c>
      <c r="G26" s="352" t="s">
        <v>536</v>
      </c>
      <c r="H26" s="800" t="s">
        <v>766</v>
      </c>
    </row>
    <row r="27" spans="1:8" s="344" customFormat="1" ht="13.5" customHeight="1" thickBot="1" x14ac:dyDescent="0.25">
      <c r="A27" s="819"/>
      <c r="B27" s="821"/>
      <c r="C27" s="355" t="s">
        <v>410</v>
      </c>
      <c r="D27" s="353">
        <f t="shared" si="0"/>
        <v>3</v>
      </c>
      <c r="E27" s="354">
        <v>3</v>
      </c>
      <c r="F27" s="354">
        <v>0</v>
      </c>
      <c r="G27" s="352" t="s">
        <v>538</v>
      </c>
      <c r="H27" s="801"/>
    </row>
    <row r="28" spans="1:8" s="343" customFormat="1" ht="13.5" customHeight="1" thickBot="1" x14ac:dyDescent="0.25">
      <c r="A28" s="825" t="s">
        <v>558</v>
      </c>
      <c r="B28" s="827" t="s">
        <v>559</v>
      </c>
      <c r="C28" s="360" t="s">
        <v>409</v>
      </c>
      <c r="D28" s="358">
        <f t="shared" si="0"/>
        <v>1</v>
      </c>
      <c r="E28" s="359">
        <v>1</v>
      </c>
      <c r="F28" s="359">
        <v>0</v>
      </c>
      <c r="G28" s="357" t="s">
        <v>536</v>
      </c>
      <c r="H28" s="798" t="s">
        <v>560</v>
      </c>
    </row>
    <row r="29" spans="1:8" s="343" customFormat="1" ht="13.5" customHeight="1" thickBot="1" x14ac:dyDescent="0.25">
      <c r="A29" s="826"/>
      <c r="B29" s="828"/>
      <c r="C29" s="360" t="s">
        <v>410</v>
      </c>
      <c r="D29" s="358">
        <f t="shared" si="0"/>
        <v>1</v>
      </c>
      <c r="E29" s="361">
        <v>0</v>
      </c>
      <c r="F29" s="361">
        <v>1</v>
      </c>
      <c r="G29" s="360" t="s">
        <v>538</v>
      </c>
      <c r="H29" s="802"/>
    </row>
    <row r="30" spans="1:8" s="344" customFormat="1" ht="13.5" customHeight="1" thickBot="1" x14ac:dyDescent="0.25">
      <c r="A30" s="823" t="s">
        <v>561</v>
      </c>
      <c r="B30" s="824" t="s">
        <v>562</v>
      </c>
      <c r="C30" s="355" t="s">
        <v>409</v>
      </c>
      <c r="D30" s="353">
        <f t="shared" si="0"/>
        <v>1</v>
      </c>
      <c r="E30" s="356">
        <v>1</v>
      </c>
      <c r="F30" s="356">
        <v>0</v>
      </c>
      <c r="G30" s="355" t="s">
        <v>536</v>
      </c>
      <c r="H30" s="800" t="s">
        <v>563</v>
      </c>
    </row>
    <row r="31" spans="1:8" s="344" customFormat="1" ht="13.5" customHeight="1" thickBot="1" x14ac:dyDescent="0.25">
      <c r="A31" s="823"/>
      <c r="B31" s="824"/>
      <c r="C31" s="355" t="s">
        <v>410</v>
      </c>
      <c r="D31" s="353">
        <f t="shared" si="0"/>
        <v>1</v>
      </c>
      <c r="E31" s="356">
        <v>0</v>
      </c>
      <c r="F31" s="356">
        <v>1</v>
      </c>
      <c r="G31" s="355" t="s">
        <v>538</v>
      </c>
      <c r="H31" s="801"/>
    </row>
    <row r="32" spans="1:8" s="343" customFormat="1" ht="13.5" customHeight="1" thickBot="1" x14ac:dyDescent="0.25">
      <c r="A32" s="825" t="s">
        <v>564</v>
      </c>
      <c r="B32" s="827" t="s">
        <v>565</v>
      </c>
      <c r="C32" s="360" t="s">
        <v>409</v>
      </c>
      <c r="D32" s="358">
        <f t="shared" si="0"/>
        <v>5</v>
      </c>
      <c r="E32" s="359">
        <v>3</v>
      </c>
      <c r="F32" s="359">
        <v>2</v>
      </c>
      <c r="G32" s="357" t="s">
        <v>536</v>
      </c>
      <c r="H32" s="798" t="s">
        <v>566</v>
      </c>
    </row>
    <row r="33" spans="1:8" s="343" customFormat="1" ht="13.5" customHeight="1" thickBot="1" x14ac:dyDescent="0.25">
      <c r="A33" s="826"/>
      <c r="B33" s="828"/>
      <c r="C33" s="360" t="s">
        <v>410</v>
      </c>
      <c r="D33" s="358">
        <f t="shared" si="0"/>
        <v>3</v>
      </c>
      <c r="E33" s="361">
        <v>2</v>
      </c>
      <c r="F33" s="361">
        <v>1</v>
      </c>
      <c r="G33" s="360" t="s">
        <v>538</v>
      </c>
      <c r="H33" s="802"/>
    </row>
    <row r="34" spans="1:8" s="344" customFormat="1" ht="13.5" customHeight="1" thickBot="1" x14ac:dyDescent="0.25">
      <c r="A34" s="819" t="s">
        <v>567</v>
      </c>
      <c r="B34" s="821" t="s">
        <v>568</v>
      </c>
      <c r="C34" s="355" t="s">
        <v>409</v>
      </c>
      <c r="D34" s="353">
        <f t="shared" si="0"/>
        <v>0</v>
      </c>
      <c r="E34" s="354">
        <v>0</v>
      </c>
      <c r="F34" s="354">
        <v>0</v>
      </c>
      <c r="G34" s="352" t="s">
        <v>536</v>
      </c>
      <c r="H34" s="803" t="s">
        <v>767</v>
      </c>
    </row>
    <row r="35" spans="1:8" s="344" customFormat="1" ht="13.5" customHeight="1" thickBot="1" x14ac:dyDescent="0.25">
      <c r="A35" s="823"/>
      <c r="B35" s="824"/>
      <c r="C35" s="355" t="s">
        <v>410</v>
      </c>
      <c r="D35" s="353">
        <f t="shared" si="0"/>
        <v>2</v>
      </c>
      <c r="E35" s="356">
        <v>1</v>
      </c>
      <c r="F35" s="356">
        <v>1</v>
      </c>
      <c r="G35" s="355" t="s">
        <v>538</v>
      </c>
      <c r="H35" s="801"/>
    </row>
    <row r="36" spans="1:8" s="344" customFormat="1" ht="13.5" customHeight="1" thickBot="1" x14ac:dyDescent="0.25">
      <c r="A36" s="829" t="s">
        <v>569</v>
      </c>
      <c r="B36" s="830" t="s">
        <v>570</v>
      </c>
      <c r="C36" s="360" t="s">
        <v>409</v>
      </c>
      <c r="D36" s="595">
        <f t="shared" si="0"/>
        <v>6</v>
      </c>
      <c r="E36" s="361">
        <v>5</v>
      </c>
      <c r="F36" s="361">
        <v>1</v>
      </c>
      <c r="G36" s="360" t="s">
        <v>536</v>
      </c>
      <c r="H36" s="798" t="s">
        <v>768</v>
      </c>
    </row>
    <row r="37" spans="1:8" s="344" customFormat="1" ht="13.5" customHeight="1" x14ac:dyDescent="0.2">
      <c r="A37" s="831"/>
      <c r="B37" s="832"/>
      <c r="C37" s="596" t="s">
        <v>410</v>
      </c>
      <c r="D37" s="597">
        <f t="shared" si="0"/>
        <v>4</v>
      </c>
      <c r="E37" s="598">
        <v>3</v>
      </c>
      <c r="F37" s="598">
        <v>1</v>
      </c>
      <c r="G37" s="599" t="s">
        <v>538</v>
      </c>
      <c r="H37" s="799"/>
    </row>
    <row r="38" spans="1:8" s="344" customFormat="1" ht="13.5" customHeight="1" thickBot="1" x14ac:dyDescent="0.25">
      <c r="A38" s="833" t="s">
        <v>571</v>
      </c>
      <c r="B38" s="834" t="s">
        <v>572</v>
      </c>
      <c r="C38" s="352" t="s">
        <v>409</v>
      </c>
      <c r="D38" s="353">
        <f t="shared" si="0"/>
        <v>1</v>
      </c>
      <c r="E38" s="354">
        <v>1</v>
      </c>
      <c r="F38" s="354">
        <v>0</v>
      </c>
      <c r="G38" s="352" t="s">
        <v>536</v>
      </c>
      <c r="H38" s="800" t="s">
        <v>769</v>
      </c>
    </row>
    <row r="39" spans="1:8" s="344" customFormat="1" ht="13.5" customHeight="1" thickBot="1" x14ac:dyDescent="0.25">
      <c r="A39" s="819"/>
      <c r="B39" s="821"/>
      <c r="C39" s="355" t="s">
        <v>410</v>
      </c>
      <c r="D39" s="353">
        <f t="shared" si="0"/>
        <v>0</v>
      </c>
      <c r="E39" s="354">
        <v>0</v>
      </c>
      <c r="F39" s="354">
        <v>0</v>
      </c>
      <c r="G39" s="352" t="s">
        <v>538</v>
      </c>
      <c r="H39" s="801"/>
    </row>
    <row r="40" spans="1:8" s="343" customFormat="1" ht="13.5" customHeight="1" thickBot="1" x14ac:dyDescent="0.25">
      <c r="A40" s="825" t="s">
        <v>573</v>
      </c>
      <c r="B40" s="827" t="s">
        <v>574</v>
      </c>
      <c r="C40" s="357" t="s">
        <v>409</v>
      </c>
      <c r="D40" s="358">
        <f t="shared" si="0"/>
        <v>0</v>
      </c>
      <c r="E40" s="359">
        <v>0</v>
      </c>
      <c r="F40" s="359">
        <v>0</v>
      </c>
      <c r="G40" s="357" t="s">
        <v>536</v>
      </c>
      <c r="H40" s="798" t="s">
        <v>575</v>
      </c>
    </row>
    <row r="41" spans="1:8" s="343" customFormat="1" ht="13.5" customHeight="1" thickBot="1" x14ac:dyDescent="0.25">
      <c r="A41" s="826"/>
      <c r="B41" s="828"/>
      <c r="C41" s="360" t="s">
        <v>410</v>
      </c>
      <c r="D41" s="358">
        <f t="shared" si="0"/>
        <v>1</v>
      </c>
      <c r="E41" s="361">
        <v>1</v>
      </c>
      <c r="F41" s="361">
        <v>0</v>
      </c>
      <c r="G41" s="360" t="s">
        <v>538</v>
      </c>
      <c r="H41" s="802"/>
    </row>
    <row r="42" spans="1:8" s="344" customFormat="1" ht="13.5" customHeight="1" thickBot="1" x14ac:dyDescent="0.25">
      <c r="A42" s="823" t="s">
        <v>576</v>
      </c>
      <c r="B42" s="824" t="s">
        <v>577</v>
      </c>
      <c r="C42" s="355" t="s">
        <v>409</v>
      </c>
      <c r="D42" s="353">
        <f t="shared" si="0"/>
        <v>10</v>
      </c>
      <c r="E42" s="356">
        <v>7</v>
      </c>
      <c r="F42" s="356">
        <v>3</v>
      </c>
      <c r="G42" s="355" t="s">
        <v>536</v>
      </c>
      <c r="H42" s="800" t="s">
        <v>578</v>
      </c>
    </row>
    <row r="43" spans="1:8" s="344" customFormat="1" ht="13.5" customHeight="1" thickBot="1" x14ac:dyDescent="0.25">
      <c r="A43" s="823"/>
      <c r="B43" s="824"/>
      <c r="C43" s="355" t="s">
        <v>410</v>
      </c>
      <c r="D43" s="353">
        <f t="shared" si="0"/>
        <v>6</v>
      </c>
      <c r="E43" s="356">
        <v>3</v>
      </c>
      <c r="F43" s="356">
        <v>3</v>
      </c>
      <c r="G43" s="355" t="s">
        <v>538</v>
      </c>
      <c r="H43" s="801"/>
    </row>
    <row r="44" spans="1:8" s="343" customFormat="1" ht="13.5" customHeight="1" thickBot="1" x14ac:dyDescent="0.25">
      <c r="A44" s="825" t="s">
        <v>579</v>
      </c>
      <c r="B44" s="827" t="s">
        <v>580</v>
      </c>
      <c r="C44" s="357" t="s">
        <v>409</v>
      </c>
      <c r="D44" s="358">
        <f t="shared" si="0"/>
        <v>1</v>
      </c>
      <c r="E44" s="359">
        <v>1</v>
      </c>
      <c r="F44" s="359">
        <v>0</v>
      </c>
      <c r="G44" s="357" t="s">
        <v>536</v>
      </c>
      <c r="H44" s="798" t="s">
        <v>581</v>
      </c>
    </row>
    <row r="45" spans="1:8" s="343" customFormat="1" ht="13.5" customHeight="1" thickBot="1" x14ac:dyDescent="0.25">
      <c r="A45" s="826"/>
      <c r="B45" s="828"/>
      <c r="C45" s="360" t="s">
        <v>410</v>
      </c>
      <c r="D45" s="358">
        <f t="shared" si="0"/>
        <v>0</v>
      </c>
      <c r="E45" s="361">
        <v>0</v>
      </c>
      <c r="F45" s="361">
        <v>0</v>
      </c>
      <c r="G45" s="360" t="s">
        <v>538</v>
      </c>
      <c r="H45" s="802"/>
    </row>
    <row r="46" spans="1:8" s="344" customFormat="1" ht="13.5" customHeight="1" thickBot="1" x14ac:dyDescent="0.25">
      <c r="A46" s="819" t="s">
        <v>582</v>
      </c>
      <c r="B46" s="821" t="s">
        <v>583</v>
      </c>
      <c r="C46" s="352" t="s">
        <v>409</v>
      </c>
      <c r="D46" s="353">
        <f t="shared" si="0"/>
        <v>1</v>
      </c>
      <c r="E46" s="354">
        <v>1</v>
      </c>
      <c r="F46" s="354">
        <v>0</v>
      </c>
      <c r="G46" s="352" t="s">
        <v>536</v>
      </c>
      <c r="H46" s="800" t="s">
        <v>770</v>
      </c>
    </row>
    <row r="47" spans="1:8" s="344" customFormat="1" ht="13.5" customHeight="1" thickBot="1" x14ac:dyDescent="0.25">
      <c r="A47" s="823"/>
      <c r="B47" s="824"/>
      <c r="C47" s="355" t="s">
        <v>410</v>
      </c>
      <c r="D47" s="353">
        <f t="shared" si="0"/>
        <v>3</v>
      </c>
      <c r="E47" s="356">
        <v>3</v>
      </c>
      <c r="F47" s="356">
        <v>0</v>
      </c>
      <c r="G47" s="355" t="s">
        <v>538</v>
      </c>
      <c r="H47" s="801"/>
    </row>
    <row r="48" spans="1:8" s="344" customFormat="1" ht="13.5" customHeight="1" thickBot="1" x14ac:dyDescent="0.25">
      <c r="A48" s="829" t="s">
        <v>584</v>
      </c>
      <c r="B48" s="830" t="s">
        <v>585</v>
      </c>
      <c r="C48" s="357" t="s">
        <v>409</v>
      </c>
      <c r="D48" s="358">
        <f t="shared" si="0"/>
        <v>23</v>
      </c>
      <c r="E48" s="359">
        <v>13</v>
      </c>
      <c r="F48" s="359">
        <v>10</v>
      </c>
      <c r="G48" s="357" t="s">
        <v>536</v>
      </c>
      <c r="H48" s="798" t="s">
        <v>771</v>
      </c>
    </row>
    <row r="49" spans="1:15" s="344" customFormat="1" ht="13.5" customHeight="1" thickBot="1" x14ac:dyDescent="0.25">
      <c r="A49" s="825"/>
      <c r="B49" s="827"/>
      <c r="C49" s="360" t="s">
        <v>410</v>
      </c>
      <c r="D49" s="358">
        <f t="shared" si="0"/>
        <v>9</v>
      </c>
      <c r="E49" s="359">
        <v>3</v>
      </c>
      <c r="F49" s="359">
        <v>6</v>
      </c>
      <c r="G49" s="357" t="s">
        <v>538</v>
      </c>
      <c r="H49" s="802"/>
    </row>
    <row r="50" spans="1:15" s="343" customFormat="1" ht="18" customHeight="1" thickBot="1" x14ac:dyDescent="0.25">
      <c r="A50" s="819" t="s">
        <v>586</v>
      </c>
      <c r="B50" s="821" t="s">
        <v>587</v>
      </c>
      <c r="C50" s="352" t="s">
        <v>409</v>
      </c>
      <c r="D50" s="353">
        <f t="shared" si="0"/>
        <v>11</v>
      </c>
      <c r="E50" s="354">
        <v>8</v>
      </c>
      <c r="F50" s="354">
        <v>3</v>
      </c>
      <c r="G50" s="352" t="s">
        <v>536</v>
      </c>
      <c r="H50" s="800" t="s">
        <v>588</v>
      </c>
    </row>
    <row r="51" spans="1:15" s="343" customFormat="1" ht="18" customHeight="1" thickBot="1" x14ac:dyDescent="0.25">
      <c r="A51" s="820"/>
      <c r="B51" s="822"/>
      <c r="C51" s="362" t="s">
        <v>410</v>
      </c>
      <c r="D51" s="353">
        <f t="shared" si="0"/>
        <v>6</v>
      </c>
      <c r="E51" s="363">
        <v>3</v>
      </c>
      <c r="F51" s="363">
        <v>3</v>
      </c>
      <c r="G51" s="362" t="s">
        <v>538</v>
      </c>
      <c r="H51" s="801"/>
    </row>
    <row r="52" spans="1:15" s="344" customFormat="1" ht="13.5" customHeight="1" thickBot="1" x14ac:dyDescent="0.25">
      <c r="A52" s="812" t="s">
        <v>509</v>
      </c>
      <c r="B52" s="813" t="s">
        <v>510</v>
      </c>
      <c r="C52" s="364" t="s">
        <v>409</v>
      </c>
      <c r="D52" s="358">
        <f t="shared" si="0"/>
        <v>1</v>
      </c>
      <c r="E52" s="365">
        <v>1</v>
      </c>
      <c r="F52" s="365">
        <v>0</v>
      </c>
      <c r="G52" s="364" t="s">
        <v>536</v>
      </c>
      <c r="H52" s="798" t="s">
        <v>589</v>
      </c>
    </row>
    <row r="53" spans="1:15" s="344" customFormat="1" ht="13.5" customHeight="1" thickBot="1" x14ac:dyDescent="0.25">
      <c r="A53" s="812"/>
      <c r="B53" s="813"/>
      <c r="C53" s="364" t="s">
        <v>410</v>
      </c>
      <c r="D53" s="358">
        <f t="shared" si="0"/>
        <v>0</v>
      </c>
      <c r="E53" s="365">
        <v>0</v>
      </c>
      <c r="F53" s="365">
        <v>0</v>
      </c>
      <c r="G53" s="364" t="s">
        <v>538</v>
      </c>
      <c r="H53" s="802"/>
    </row>
    <row r="54" spans="1:15" s="344" customFormat="1" ht="13.5" customHeight="1" thickBot="1" x14ac:dyDescent="0.25">
      <c r="A54" s="814" t="s">
        <v>517</v>
      </c>
      <c r="B54" s="815" t="s">
        <v>518</v>
      </c>
      <c r="C54" s="352" t="s">
        <v>409</v>
      </c>
      <c r="D54" s="353">
        <f t="shared" si="0"/>
        <v>1</v>
      </c>
      <c r="E54" s="366">
        <v>1</v>
      </c>
      <c r="F54" s="366">
        <v>0</v>
      </c>
      <c r="G54" s="367" t="s">
        <v>536</v>
      </c>
      <c r="H54" s="803" t="s">
        <v>745</v>
      </c>
    </row>
    <row r="55" spans="1:15" s="344" customFormat="1" ht="13.5" customHeight="1" thickBot="1" x14ac:dyDescent="0.25">
      <c r="A55" s="814"/>
      <c r="B55" s="815"/>
      <c r="C55" s="368" t="s">
        <v>410</v>
      </c>
      <c r="D55" s="353">
        <f t="shared" si="0"/>
        <v>0</v>
      </c>
      <c r="E55" s="366">
        <v>0</v>
      </c>
      <c r="F55" s="366">
        <v>0</v>
      </c>
      <c r="G55" s="367" t="s">
        <v>538</v>
      </c>
      <c r="H55" s="801"/>
    </row>
    <row r="56" spans="1:15" s="344" customFormat="1" ht="13.5" customHeight="1" thickBot="1" x14ac:dyDescent="0.25">
      <c r="A56" s="812" t="s">
        <v>521</v>
      </c>
      <c r="B56" s="817" t="s">
        <v>522</v>
      </c>
      <c r="C56" s="360" t="s">
        <v>409</v>
      </c>
      <c r="D56" s="358">
        <f t="shared" si="0"/>
        <v>1</v>
      </c>
      <c r="E56" s="369">
        <v>1</v>
      </c>
      <c r="F56" s="369">
        <v>0</v>
      </c>
      <c r="G56" s="370" t="s">
        <v>536</v>
      </c>
      <c r="H56" s="798" t="s">
        <v>747</v>
      </c>
    </row>
    <row r="57" spans="1:15" s="344" customFormat="1" ht="13.5" customHeight="1" x14ac:dyDescent="0.2">
      <c r="A57" s="816"/>
      <c r="B57" s="818"/>
      <c r="C57" s="371" t="s">
        <v>410</v>
      </c>
      <c r="D57" s="372">
        <f t="shared" si="0"/>
        <v>0</v>
      </c>
      <c r="E57" s="373">
        <v>0</v>
      </c>
      <c r="F57" s="373">
        <v>0</v>
      </c>
      <c r="G57" s="374" t="s">
        <v>538</v>
      </c>
      <c r="H57" s="799"/>
    </row>
    <row r="58" spans="1:15" s="343" customFormat="1" x14ac:dyDescent="0.2">
      <c r="A58" s="804" t="s">
        <v>26</v>
      </c>
      <c r="B58" s="805"/>
      <c r="C58" s="375" t="s">
        <v>409</v>
      </c>
      <c r="D58" s="376">
        <f t="shared" si="0"/>
        <v>94</v>
      </c>
      <c r="E58" s="377">
        <f>E6+E8+E10+E12+E14+E16+E18+E20+E22+E24+E26+E28+E30+E32+E34+E36+E38+E40+E42+E44+E46+E48+E50+E52+E54+E56</f>
        <v>65</v>
      </c>
      <c r="F58" s="377">
        <f>F6+F8+F10+F12+F14+F16+F18+F20+F22+F24+F26+F28+F30+F32+F34+F36+F38+F40+F42+F44+F46+F48+F50+F52+F54+F56</f>
        <v>29</v>
      </c>
      <c r="G58" s="375" t="s">
        <v>536</v>
      </c>
      <c r="H58" s="810" t="s">
        <v>27</v>
      </c>
    </row>
    <row r="59" spans="1:15" s="343" customFormat="1" x14ac:dyDescent="0.2">
      <c r="A59" s="806"/>
      <c r="B59" s="807"/>
      <c r="C59" s="378" t="s">
        <v>410</v>
      </c>
      <c r="D59" s="376">
        <f t="shared" si="0"/>
        <v>54</v>
      </c>
      <c r="E59" s="379">
        <f>E7+E9+E11+E13+E15+E17+E19+E21+E23+E25+E27+E29+E31+E33+E35+E37+E39+E41+E43+E45+E47+E49+E51+E53+E55+E57</f>
        <v>35</v>
      </c>
      <c r="F59" s="379">
        <f>F7+F9+F11+F13+F15+F17+F19+F21+F23+F25+F27+F29+F31+F33+F35+F37+F39+F41+F43+F45+F47+F49+F51+F53+F55+F57</f>
        <v>19</v>
      </c>
      <c r="G59" s="378" t="s">
        <v>538</v>
      </c>
      <c r="H59" s="810"/>
    </row>
    <row r="60" spans="1:15" s="343" customFormat="1" x14ac:dyDescent="0.2">
      <c r="A60" s="808"/>
      <c r="B60" s="809"/>
      <c r="C60" s="380" t="s">
        <v>26</v>
      </c>
      <c r="D60" s="376">
        <f t="shared" si="0"/>
        <v>148</v>
      </c>
      <c r="E60" s="381">
        <f>E58+E59</f>
        <v>100</v>
      </c>
      <c r="F60" s="381">
        <f>F58+F59</f>
        <v>48</v>
      </c>
      <c r="G60" s="380" t="s">
        <v>27</v>
      </c>
      <c r="H60" s="811"/>
    </row>
    <row r="61" spans="1:15" s="386" customFormat="1" ht="18.75" customHeight="1" x14ac:dyDescent="0.2">
      <c r="A61" s="417" t="s">
        <v>525</v>
      </c>
      <c r="B61" s="382"/>
      <c r="C61" s="382"/>
      <c r="D61" s="383"/>
      <c r="E61" s="383"/>
      <c r="F61" s="384"/>
      <c r="G61" s="382"/>
      <c r="H61" s="600" t="s">
        <v>526</v>
      </c>
      <c r="I61" s="385"/>
      <c r="O61" s="343"/>
    </row>
    <row r="62" spans="1:15" s="343" customFormat="1" x14ac:dyDescent="0.2">
      <c r="C62" s="387"/>
      <c r="D62" s="388"/>
      <c r="E62" s="388"/>
      <c r="F62" s="388"/>
      <c r="G62" s="387"/>
      <c r="H62" s="389"/>
    </row>
    <row r="63" spans="1:15" s="343" customFormat="1" x14ac:dyDescent="0.2">
      <c r="C63" s="387"/>
      <c r="D63" s="388"/>
      <c r="E63" s="388"/>
      <c r="F63" s="388"/>
      <c r="G63" s="387"/>
      <c r="H63" s="389"/>
    </row>
    <row r="64" spans="1:15" s="343" customFormat="1" x14ac:dyDescent="0.2">
      <c r="C64" s="387"/>
      <c r="D64" s="388"/>
      <c r="E64" s="388"/>
      <c r="F64" s="388"/>
      <c r="G64" s="387"/>
      <c r="H64" s="389"/>
    </row>
    <row r="65" spans="3:8" s="343" customFormat="1" x14ac:dyDescent="0.2">
      <c r="C65" s="387"/>
      <c r="D65" s="388"/>
      <c r="E65" s="388"/>
      <c r="F65" s="388"/>
      <c r="G65" s="387"/>
      <c r="H65" s="389"/>
    </row>
    <row r="66" spans="3:8" s="343" customFormat="1" x14ac:dyDescent="0.2">
      <c r="C66" s="387"/>
      <c r="D66" s="388"/>
      <c r="E66" s="388"/>
      <c r="F66" s="388"/>
      <c r="G66" s="387"/>
      <c r="H66" s="389"/>
    </row>
    <row r="67" spans="3:8" s="343" customFormat="1" x14ac:dyDescent="0.2">
      <c r="C67" s="387"/>
      <c r="D67" s="388"/>
      <c r="E67" s="388"/>
      <c r="F67" s="388"/>
      <c r="G67" s="387"/>
      <c r="H67" s="389"/>
    </row>
    <row r="68" spans="3:8" s="343" customFormat="1" x14ac:dyDescent="0.2">
      <c r="C68" s="387"/>
      <c r="D68" s="388"/>
      <c r="E68" s="388"/>
      <c r="F68" s="388"/>
      <c r="G68" s="387"/>
      <c r="H68" s="389"/>
    </row>
    <row r="69" spans="3:8" s="343" customFormat="1" x14ac:dyDescent="0.2">
      <c r="C69" s="387"/>
      <c r="D69" s="388"/>
      <c r="E69" s="388"/>
      <c r="F69" s="388"/>
      <c r="G69" s="387"/>
      <c r="H69" s="389"/>
    </row>
    <row r="70" spans="3:8" s="343" customFormat="1" x14ac:dyDescent="0.2">
      <c r="C70" s="387"/>
      <c r="D70" s="388"/>
      <c r="E70" s="388"/>
      <c r="F70" s="388"/>
      <c r="G70" s="387"/>
      <c r="H70" s="389"/>
    </row>
    <row r="71" spans="3:8" s="343" customFormat="1" x14ac:dyDescent="0.2">
      <c r="C71" s="387"/>
      <c r="D71" s="388"/>
      <c r="E71" s="388"/>
      <c r="F71" s="388"/>
      <c r="G71" s="387"/>
      <c r="H71" s="389"/>
    </row>
    <row r="72" spans="3:8" s="343" customFormat="1" x14ac:dyDescent="0.2">
      <c r="C72" s="387"/>
      <c r="D72" s="388"/>
      <c r="E72" s="388"/>
      <c r="F72" s="388"/>
      <c r="G72" s="387"/>
      <c r="H72" s="389"/>
    </row>
    <row r="73" spans="3:8" s="343" customFormat="1" x14ac:dyDescent="0.2">
      <c r="C73" s="387"/>
      <c r="D73" s="388"/>
      <c r="E73" s="388"/>
      <c r="F73" s="388"/>
      <c r="G73" s="387"/>
      <c r="H73" s="389"/>
    </row>
    <row r="74" spans="3:8" s="343" customFormat="1" x14ac:dyDescent="0.2">
      <c r="C74" s="387"/>
      <c r="D74" s="388"/>
      <c r="E74" s="388"/>
      <c r="F74" s="388"/>
      <c r="G74" s="387"/>
      <c r="H74" s="389"/>
    </row>
    <row r="75" spans="3:8" s="343" customFormat="1" x14ac:dyDescent="0.2">
      <c r="C75" s="387"/>
      <c r="D75" s="388"/>
      <c r="E75" s="388"/>
      <c r="F75" s="388"/>
      <c r="G75" s="387"/>
      <c r="H75" s="389"/>
    </row>
    <row r="76" spans="3:8" s="343" customFormat="1" x14ac:dyDescent="0.2">
      <c r="C76" s="387"/>
      <c r="D76" s="388"/>
      <c r="E76" s="388"/>
      <c r="F76" s="388"/>
      <c r="G76" s="387"/>
      <c r="H76" s="389"/>
    </row>
    <row r="77" spans="3:8" s="343" customFormat="1" x14ac:dyDescent="0.2">
      <c r="C77" s="387"/>
      <c r="D77" s="388"/>
      <c r="E77" s="388"/>
      <c r="F77" s="388"/>
      <c r="G77" s="387"/>
      <c r="H77" s="389"/>
    </row>
    <row r="78" spans="3:8" s="343" customFormat="1" x14ac:dyDescent="0.2">
      <c r="C78" s="387"/>
      <c r="D78" s="388"/>
      <c r="E78" s="388"/>
      <c r="F78" s="388"/>
      <c r="G78" s="387"/>
      <c r="H78" s="389"/>
    </row>
    <row r="79" spans="3:8" s="343" customFormat="1" x14ac:dyDescent="0.2">
      <c r="C79" s="387"/>
      <c r="D79" s="388"/>
      <c r="E79" s="388"/>
      <c r="F79" s="388"/>
      <c r="G79" s="387"/>
      <c r="H79" s="389"/>
    </row>
    <row r="80" spans="3:8" s="343" customFormat="1" x14ac:dyDescent="0.2">
      <c r="C80" s="387"/>
      <c r="D80" s="388"/>
      <c r="E80" s="388"/>
      <c r="F80" s="388"/>
      <c r="G80" s="387"/>
      <c r="H80" s="389"/>
    </row>
    <row r="81" spans="3:8" s="343" customFormat="1" x14ac:dyDescent="0.2">
      <c r="C81" s="387"/>
      <c r="D81" s="388"/>
      <c r="E81" s="388"/>
      <c r="F81" s="388"/>
      <c r="G81" s="387"/>
      <c r="H81" s="389"/>
    </row>
    <row r="82" spans="3:8" s="343" customFormat="1" x14ac:dyDescent="0.2">
      <c r="C82" s="387"/>
      <c r="D82" s="388"/>
      <c r="E82" s="388"/>
      <c r="F82" s="388"/>
      <c r="G82" s="387"/>
      <c r="H82" s="389"/>
    </row>
    <row r="83" spans="3:8" s="343" customFormat="1" x14ac:dyDescent="0.2">
      <c r="C83" s="387"/>
      <c r="D83" s="388"/>
      <c r="E83" s="388"/>
      <c r="F83" s="388"/>
      <c r="G83" s="387"/>
      <c r="H83" s="389"/>
    </row>
    <row r="84" spans="3:8" s="343" customFormat="1" x14ac:dyDescent="0.2">
      <c r="C84" s="387"/>
      <c r="D84" s="388"/>
      <c r="E84" s="388"/>
      <c r="F84" s="388"/>
      <c r="G84" s="387"/>
      <c r="H84" s="389"/>
    </row>
    <row r="85" spans="3:8" s="343" customFormat="1" x14ac:dyDescent="0.2">
      <c r="C85" s="387"/>
      <c r="D85" s="388"/>
      <c r="E85" s="388"/>
      <c r="F85" s="388"/>
      <c r="G85" s="387"/>
      <c r="H85" s="389"/>
    </row>
    <row r="86" spans="3:8" s="343" customFormat="1" x14ac:dyDescent="0.2">
      <c r="C86" s="387"/>
      <c r="D86" s="388"/>
      <c r="E86" s="388"/>
      <c r="F86" s="388"/>
      <c r="G86" s="387"/>
      <c r="H86" s="389"/>
    </row>
    <row r="87" spans="3:8" s="343" customFormat="1" x14ac:dyDescent="0.2">
      <c r="C87" s="387"/>
      <c r="D87" s="388"/>
      <c r="E87" s="388"/>
      <c r="F87" s="388"/>
      <c r="G87" s="387"/>
      <c r="H87" s="389"/>
    </row>
    <row r="88" spans="3:8" s="343" customFormat="1" x14ac:dyDescent="0.2">
      <c r="C88" s="387"/>
      <c r="D88" s="388"/>
      <c r="E88" s="388"/>
      <c r="F88" s="388"/>
      <c r="G88" s="387"/>
      <c r="H88" s="389"/>
    </row>
  </sheetData>
  <mergeCells count="83">
    <mergeCell ref="A1:H1"/>
    <mergeCell ref="A2:H2"/>
    <mergeCell ref="A3:H3"/>
    <mergeCell ref="A6:A7"/>
    <mergeCell ref="B6:B7"/>
    <mergeCell ref="H6:H7"/>
    <mergeCell ref="A18:A19"/>
    <mergeCell ref="B18:B19"/>
    <mergeCell ref="A8:A9"/>
    <mergeCell ref="B8:B9"/>
    <mergeCell ref="H8:H9"/>
    <mergeCell ref="A10:A11"/>
    <mergeCell ref="B10:B11"/>
    <mergeCell ref="A12:A13"/>
    <mergeCell ref="B12:B13"/>
    <mergeCell ref="H12:H13"/>
    <mergeCell ref="A14:A15"/>
    <mergeCell ref="B14:B15"/>
    <mergeCell ref="A16:A17"/>
    <mergeCell ref="B16:B17"/>
    <mergeCell ref="H16:H17"/>
    <mergeCell ref="H10:H11"/>
    <mergeCell ref="A30:A31"/>
    <mergeCell ref="B30:B31"/>
    <mergeCell ref="H30:H31"/>
    <mergeCell ref="A20:A21"/>
    <mergeCell ref="B20:B21"/>
    <mergeCell ref="A22:A23"/>
    <mergeCell ref="B22:B23"/>
    <mergeCell ref="H22:H23"/>
    <mergeCell ref="A24:A25"/>
    <mergeCell ref="B24:B25"/>
    <mergeCell ref="A26:A27"/>
    <mergeCell ref="B26:B27"/>
    <mergeCell ref="A28:A29"/>
    <mergeCell ref="B28:B29"/>
    <mergeCell ref="H28:H29"/>
    <mergeCell ref="A32:A33"/>
    <mergeCell ref="B32:B33"/>
    <mergeCell ref="H32:H33"/>
    <mergeCell ref="A34:A35"/>
    <mergeCell ref="B34:B35"/>
    <mergeCell ref="H34:H35"/>
    <mergeCell ref="A36:A37"/>
    <mergeCell ref="B36:B37"/>
    <mergeCell ref="A38:A39"/>
    <mergeCell ref="B38:B39"/>
    <mergeCell ref="A40:A41"/>
    <mergeCell ref="B40:B41"/>
    <mergeCell ref="A50:A51"/>
    <mergeCell ref="B50:B51"/>
    <mergeCell ref="H50:H51"/>
    <mergeCell ref="H40:H41"/>
    <mergeCell ref="A42:A43"/>
    <mergeCell ref="B42:B43"/>
    <mergeCell ref="H42:H43"/>
    <mergeCell ref="A44:A45"/>
    <mergeCell ref="B44:B45"/>
    <mergeCell ref="H44:H45"/>
    <mergeCell ref="A46:A47"/>
    <mergeCell ref="B46:B47"/>
    <mergeCell ref="H46:H47"/>
    <mergeCell ref="A48:A49"/>
    <mergeCell ref="B48:B49"/>
    <mergeCell ref="A58:B60"/>
    <mergeCell ref="H58:H60"/>
    <mergeCell ref="A52:A53"/>
    <mergeCell ref="B52:B53"/>
    <mergeCell ref="H52:H53"/>
    <mergeCell ref="A54:A55"/>
    <mergeCell ref="B54:B55"/>
    <mergeCell ref="A56:A57"/>
    <mergeCell ref="B56:B57"/>
    <mergeCell ref="H14:H15"/>
    <mergeCell ref="H18:H19"/>
    <mergeCell ref="H20:H21"/>
    <mergeCell ref="H24:H25"/>
    <mergeCell ref="H26:H27"/>
    <mergeCell ref="H36:H37"/>
    <mergeCell ref="H38:H39"/>
    <mergeCell ref="H48:H49"/>
    <mergeCell ref="H54:H55"/>
    <mergeCell ref="H56:H57"/>
  </mergeCells>
  <printOptions horizontalCentered="1" verticalCentered="1"/>
  <pageMargins left="0" right="0" top="0" bottom="0" header="0" footer="0"/>
  <pageSetup paperSize="9" scale="95" orientation="landscape" r:id="rId1"/>
  <rowBreaks count="1" manualBreakCount="1">
    <brk id="37" max="7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="60" zoomScaleNormal="100" workbookViewId="0">
      <selection activeCell="A20" sqref="A20"/>
    </sheetView>
  </sheetViews>
  <sheetFormatPr defaultRowHeight="12.75" x14ac:dyDescent="0.2"/>
  <cols>
    <col min="1" max="1" width="80.5703125" style="29" customWidth="1"/>
    <col min="2" max="256" width="9.140625" style="29"/>
    <col min="257" max="257" width="80.5703125" style="29" customWidth="1"/>
    <col min="258" max="512" width="9.140625" style="29"/>
    <col min="513" max="513" width="80.5703125" style="29" customWidth="1"/>
    <col min="514" max="768" width="9.140625" style="29"/>
    <col min="769" max="769" width="80.5703125" style="29" customWidth="1"/>
    <col min="770" max="1024" width="9.140625" style="29"/>
    <col min="1025" max="1025" width="80.5703125" style="29" customWidth="1"/>
    <col min="1026" max="1280" width="9.140625" style="29"/>
    <col min="1281" max="1281" width="80.5703125" style="29" customWidth="1"/>
    <col min="1282" max="1536" width="9.140625" style="29"/>
    <col min="1537" max="1537" width="80.5703125" style="29" customWidth="1"/>
    <col min="1538" max="1792" width="9.140625" style="29"/>
    <col min="1793" max="1793" width="80.5703125" style="29" customWidth="1"/>
    <col min="1794" max="2048" width="9.140625" style="29"/>
    <col min="2049" max="2049" width="80.5703125" style="29" customWidth="1"/>
    <col min="2050" max="2304" width="9.140625" style="29"/>
    <col min="2305" max="2305" width="80.5703125" style="29" customWidth="1"/>
    <col min="2306" max="2560" width="9.140625" style="29"/>
    <col min="2561" max="2561" width="80.5703125" style="29" customWidth="1"/>
    <col min="2562" max="2816" width="9.140625" style="29"/>
    <col min="2817" max="2817" width="80.5703125" style="29" customWidth="1"/>
    <col min="2818" max="3072" width="9.140625" style="29"/>
    <col min="3073" max="3073" width="80.5703125" style="29" customWidth="1"/>
    <col min="3074" max="3328" width="9.140625" style="29"/>
    <col min="3329" max="3329" width="80.5703125" style="29" customWidth="1"/>
    <col min="3330" max="3584" width="9.140625" style="29"/>
    <col min="3585" max="3585" width="80.5703125" style="29" customWidth="1"/>
    <col min="3586" max="3840" width="9.140625" style="29"/>
    <col min="3841" max="3841" width="80.5703125" style="29" customWidth="1"/>
    <col min="3842" max="4096" width="9.140625" style="29"/>
    <col min="4097" max="4097" width="80.5703125" style="29" customWidth="1"/>
    <col min="4098" max="4352" width="9.140625" style="29"/>
    <col min="4353" max="4353" width="80.5703125" style="29" customWidth="1"/>
    <col min="4354" max="4608" width="9.140625" style="29"/>
    <col min="4609" max="4609" width="80.5703125" style="29" customWidth="1"/>
    <col min="4610" max="4864" width="9.140625" style="29"/>
    <col min="4865" max="4865" width="80.5703125" style="29" customWidth="1"/>
    <col min="4866" max="5120" width="9.140625" style="29"/>
    <col min="5121" max="5121" width="80.5703125" style="29" customWidth="1"/>
    <col min="5122" max="5376" width="9.140625" style="29"/>
    <col min="5377" max="5377" width="80.5703125" style="29" customWidth="1"/>
    <col min="5378" max="5632" width="9.140625" style="29"/>
    <col min="5633" max="5633" width="80.5703125" style="29" customWidth="1"/>
    <col min="5634" max="5888" width="9.140625" style="29"/>
    <col min="5889" max="5889" width="80.5703125" style="29" customWidth="1"/>
    <col min="5890" max="6144" width="9.140625" style="29"/>
    <col min="6145" max="6145" width="80.5703125" style="29" customWidth="1"/>
    <col min="6146" max="6400" width="9.140625" style="29"/>
    <col min="6401" max="6401" width="80.5703125" style="29" customWidth="1"/>
    <col min="6402" max="6656" width="9.140625" style="29"/>
    <col min="6657" max="6657" width="80.5703125" style="29" customWidth="1"/>
    <col min="6658" max="6912" width="9.140625" style="29"/>
    <col min="6913" max="6913" width="80.5703125" style="29" customWidth="1"/>
    <col min="6914" max="7168" width="9.140625" style="29"/>
    <col min="7169" max="7169" width="80.5703125" style="29" customWidth="1"/>
    <col min="7170" max="7424" width="9.140625" style="29"/>
    <col min="7425" max="7425" width="80.5703125" style="29" customWidth="1"/>
    <col min="7426" max="7680" width="9.140625" style="29"/>
    <col min="7681" max="7681" width="80.5703125" style="29" customWidth="1"/>
    <col min="7682" max="7936" width="9.140625" style="29"/>
    <col min="7937" max="7937" width="80.5703125" style="29" customWidth="1"/>
    <col min="7938" max="8192" width="9.140625" style="29"/>
    <col min="8193" max="8193" width="80.5703125" style="29" customWidth="1"/>
    <col min="8194" max="8448" width="9.140625" style="29"/>
    <col min="8449" max="8449" width="80.5703125" style="29" customWidth="1"/>
    <col min="8450" max="8704" width="9.140625" style="29"/>
    <col min="8705" max="8705" width="80.5703125" style="29" customWidth="1"/>
    <col min="8706" max="8960" width="9.140625" style="29"/>
    <col min="8961" max="8961" width="80.5703125" style="29" customWidth="1"/>
    <col min="8962" max="9216" width="9.140625" style="29"/>
    <col min="9217" max="9217" width="80.5703125" style="29" customWidth="1"/>
    <col min="9218" max="9472" width="9.140625" style="29"/>
    <col min="9473" max="9473" width="80.5703125" style="29" customWidth="1"/>
    <col min="9474" max="9728" width="9.140625" style="29"/>
    <col min="9729" max="9729" width="80.5703125" style="29" customWidth="1"/>
    <col min="9730" max="9984" width="9.140625" style="29"/>
    <col min="9985" max="9985" width="80.5703125" style="29" customWidth="1"/>
    <col min="9986" max="10240" width="9.140625" style="29"/>
    <col min="10241" max="10241" width="80.5703125" style="29" customWidth="1"/>
    <col min="10242" max="10496" width="9.140625" style="29"/>
    <col min="10497" max="10497" width="80.5703125" style="29" customWidth="1"/>
    <col min="10498" max="10752" width="9.140625" style="29"/>
    <col min="10753" max="10753" width="80.5703125" style="29" customWidth="1"/>
    <col min="10754" max="11008" width="9.140625" style="29"/>
    <col min="11009" max="11009" width="80.5703125" style="29" customWidth="1"/>
    <col min="11010" max="11264" width="9.140625" style="29"/>
    <col min="11265" max="11265" width="80.5703125" style="29" customWidth="1"/>
    <col min="11266" max="11520" width="9.140625" style="29"/>
    <col min="11521" max="11521" width="80.5703125" style="29" customWidth="1"/>
    <col min="11522" max="11776" width="9.140625" style="29"/>
    <col min="11777" max="11777" width="80.5703125" style="29" customWidth="1"/>
    <col min="11778" max="12032" width="9.140625" style="29"/>
    <col min="12033" max="12033" width="80.5703125" style="29" customWidth="1"/>
    <col min="12034" max="12288" width="9.140625" style="29"/>
    <col min="12289" max="12289" width="80.5703125" style="29" customWidth="1"/>
    <col min="12290" max="12544" width="9.140625" style="29"/>
    <col min="12545" max="12545" width="80.5703125" style="29" customWidth="1"/>
    <col min="12546" max="12800" width="9.140625" style="29"/>
    <col min="12801" max="12801" width="80.5703125" style="29" customWidth="1"/>
    <col min="12802" max="13056" width="9.140625" style="29"/>
    <col min="13057" max="13057" width="80.5703125" style="29" customWidth="1"/>
    <col min="13058" max="13312" width="9.140625" style="29"/>
    <col min="13313" max="13313" width="80.5703125" style="29" customWidth="1"/>
    <col min="13314" max="13568" width="9.140625" style="29"/>
    <col min="13569" max="13569" width="80.5703125" style="29" customWidth="1"/>
    <col min="13570" max="13824" width="9.140625" style="29"/>
    <col min="13825" max="13825" width="80.5703125" style="29" customWidth="1"/>
    <col min="13826" max="14080" width="9.140625" style="29"/>
    <col min="14081" max="14081" width="80.5703125" style="29" customWidth="1"/>
    <col min="14082" max="14336" width="9.140625" style="29"/>
    <col min="14337" max="14337" width="80.5703125" style="29" customWidth="1"/>
    <col min="14338" max="14592" width="9.140625" style="29"/>
    <col min="14593" max="14593" width="80.5703125" style="29" customWidth="1"/>
    <col min="14594" max="14848" width="9.140625" style="29"/>
    <col min="14849" max="14849" width="80.5703125" style="29" customWidth="1"/>
    <col min="14850" max="15104" width="9.140625" style="29"/>
    <col min="15105" max="15105" width="80.5703125" style="29" customWidth="1"/>
    <col min="15106" max="15360" width="9.140625" style="29"/>
    <col min="15361" max="15361" width="80.5703125" style="29" customWidth="1"/>
    <col min="15362" max="15616" width="9.140625" style="29"/>
    <col min="15617" max="15617" width="80.5703125" style="29" customWidth="1"/>
    <col min="15618" max="15872" width="9.140625" style="29"/>
    <col min="15873" max="15873" width="80.5703125" style="29" customWidth="1"/>
    <col min="15874" max="16128" width="9.140625" style="29"/>
    <col min="16129" max="16129" width="80.5703125" style="29" customWidth="1"/>
    <col min="16130" max="16384" width="9.140625" style="29"/>
  </cols>
  <sheetData>
    <row r="1" spans="1:1" ht="159.75" thickTop="1" thickBot="1" x14ac:dyDescent="0.25">
      <c r="A1" s="107" t="s">
        <v>775</v>
      </c>
    </row>
    <row r="2" spans="1:1" ht="13.5" thickTop="1" x14ac:dyDescent="0.2"/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view="pageBreakPreview" zoomScale="85" zoomScaleNormal="100" zoomScaleSheetLayoutView="85" workbookViewId="0">
      <selection activeCell="M4" sqref="M4"/>
    </sheetView>
  </sheetViews>
  <sheetFormatPr defaultRowHeight="15" x14ac:dyDescent="0.25"/>
  <cols>
    <col min="1" max="1" width="12.85546875" style="29" bestFit="1" customWidth="1"/>
    <col min="2" max="2" width="35.140625" style="70" customWidth="1"/>
    <col min="3" max="3" width="7.85546875" style="70" bestFit="1" customWidth="1"/>
    <col min="4" max="4" width="7.42578125" style="70" bestFit="1" customWidth="1"/>
    <col min="5" max="5" width="7.85546875" style="70" bestFit="1" customWidth="1"/>
    <col min="6" max="6" width="7.5703125" style="70" customWidth="1"/>
    <col min="7" max="7" width="7.42578125" style="70" customWidth="1"/>
    <col min="8" max="8" width="7.85546875" style="70" customWidth="1"/>
    <col min="9" max="10" width="7" style="70" customWidth="1"/>
    <col min="11" max="11" width="8.7109375" style="70" customWidth="1"/>
    <col min="12" max="12" width="30.42578125" style="70" customWidth="1"/>
    <col min="13" max="13" width="11.85546875" style="29" customWidth="1"/>
    <col min="14" max="257" width="9.140625" style="29"/>
    <col min="258" max="258" width="42.7109375" style="29" customWidth="1"/>
    <col min="259" max="259" width="7.7109375" style="29" customWidth="1"/>
    <col min="260" max="260" width="8.42578125" style="29" customWidth="1"/>
    <col min="261" max="262" width="7.7109375" style="29" customWidth="1"/>
    <col min="263" max="263" width="8.42578125" style="29" customWidth="1"/>
    <col min="264" max="265" width="7.7109375" style="29" customWidth="1"/>
    <col min="266" max="266" width="8.42578125" style="29" customWidth="1"/>
    <col min="267" max="267" width="7.7109375" style="29" customWidth="1"/>
    <col min="268" max="268" width="40.7109375" style="29" customWidth="1"/>
    <col min="269" max="513" width="9.140625" style="29"/>
    <col min="514" max="514" width="42.7109375" style="29" customWidth="1"/>
    <col min="515" max="515" width="7.7109375" style="29" customWidth="1"/>
    <col min="516" max="516" width="8.42578125" style="29" customWidth="1"/>
    <col min="517" max="518" width="7.7109375" style="29" customWidth="1"/>
    <col min="519" max="519" width="8.42578125" style="29" customWidth="1"/>
    <col min="520" max="521" width="7.7109375" style="29" customWidth="1"/>
    <col min="522" max="522" width="8.42578125" style="29" customWidth="1"/>
    <col min="523" max="523" width="7.7109375" style="29" customWidth="1"/>
    <col min="524" max="524" width="40.7109375" style="29" customWidth="1"/>
    <col min="525" max="769" width="9.140625" style="29"/>
    <col min="770" max="770" width="42.7109375" style="29" customWidth="1"/>
    <col min="771" max="771" width="7.7109375" style="29" customWidth="1"/>
    <col min="772" max="772" width="8.42578125" style="29" customWidth="1"/>
    <col min="773" max="774" width="7.7109375" style="29" customWidth="1"/>
    <col min="775" max="775" width="8.42578125" style="29" customWidth="1"/>
    <col min="776" max="777" width="7.7109375" style="29" customWidth="1"/>
    <col min="778" max="778" width="8.42578125" style="29" customWidth="1"/>
    <col min="779" max="779" width="7.7109375" style="29" customWidth="1"/>
    <col min="780" max="780" width="40.7109375" style="29" customWidth="1"/>
    <col min="781" max="1025" width="9.140625" style="29"/>
    <col min="1026" max="1026" width="42.7109375" style="29" customWidth="1"/>
    <col min="1027" max="1027" width="7.7109375" style="29" customWidth="1"/>
    <col min="1028" max="1028" width="8.42578125" style="29" customWidth="1"/>
    <col min="1029" max="1030" width="7.7109375" style="29" customWidth="1"/>
    <col min="1031" max="1031" width="8.42578125" style="29" customWidth="1"/>
    <col min="1032" max="1033" width="7.7109375" style="29" customWidth="1"/>
    <col min="1034" max="1034" width="8.42578125" style="29" customWidth="1"/>
    <col min="1035" max="1035" width="7.7109375" style="29" customWidth="1"/>
    <col min="1036" max="1036" width="40.7109375" style="29" customWidth="1"/>
    <col min="1037" max="1281" width="9.140625" style="29"/>
    <col min="1282" max="1282" width="42.7109375" style="29" customWidth="1"/>
    <col min="1283" max="1283" width="7.7109375" style="29" customWidth="1"/>
    <col min="1284" max="1284" width="8.42578125" style="29" customWidth="1"/>
    <col min="1285" max="1286" width="7.7109375" style="29" customWidth="1"/>
    <col min="1287" max="1287" width="8.42578125" style="29" customWidth="1"/>
    <col min="1288" max="1289" width="7.7109375" style="29" customWidth="1"/>
    <col min="1290" max="1290" width="8.42578125" style="29" customWidth="1"/>
    <col min="1291" max="1291" width="7.7109375" style="29" customWidth="1"/>
    <col min="1292" max="1292" width="40.7109375" style="29" customWidth="1"/>
    <col min="1293" max="1537" width="9.140625" style="29"/>
    <col min="1538" max="1538" width="42.7109375" style="29" customWidth="1"/>
    <col min="1539" max="1539" width="7.7109375" style="29" customWidth="1"/>
    <col min="1540" max="1540" width="8.42578125" style="29" customWidth="1"/>
    <col min="1541" max="1542" width="7.7109375" style="29" customWidth="1"/>
    <col min="1543" max="1543" width="8.42578125" style="29" customWidth="1"/>
    <col min="1544" max="1545" width="7.7109375" style="29" customWidth="1"/>
    <col min="1546" max="1546" width="8.42578125" style="29" customWidth="1"/>
    <col min="1547" max="1547" width="7.7109375" style="29" customWidth="1"/>
    <col min="1548" max="1548" width="40.7109375" style="29" customWidth="1"/>
    <col min="1549" max="1793" width="9.140625" style="29"/>
    <col min="1794" max="1794" width="42.7109375" style="29" customWidth="1"/>
    <col min="1795" max="1795" width="7.7109375" style="29" customWidth="1"/>
    <col min="1796" max="1796" width="8.42578125" style="29" customWidth="1"/>
    <col min="1797" max="1798" width="7.7109375" style="29" customWidth="1"/>
    <col min="1799" max="1799" width="8.42578125" style="29" customWidth="1"/>
    <col min="1800" max="1801" width="7.7109375" style="29" customWidth="1"/>
    <col min="1802" max="1802" width="8.42578125" style="29" customWidth="1"/>
    <col min="1803" max="1803" width="7.7109375" style="29" customWidth="1"/>
    <col min="1804" max="1804" width="40.7109375" style="29" customWidth="1"/>
    <col min="1805" max="2049" width="9.140625" style="29"/>
    <col min="2050" max="2050" width="42.7109375" style="29" customWidth="1"/>
    <col min="2051" max="2051" width="7.7109375" style="29" customWidth="1"/>
    <col min="2052" max="2052" width="8.42578125" style="29" customWidth="1"/>
    <col min="2053" max="2054" width="7.7109375" style="29" customWidth="1"/>
    <col min="2055" max="2055" width="8.42578125" style="29" customWidth="1"/>
    <col min="2056" max="2057" width="7.7109375" style="29" customWidth="1"/>
    <col min="2058" max="2058" width="8.42578125" style="29" customWidth="1"/>
    <col min="2059" max="2059" width="7.7109375" style="29" customWidth="1"/>
    <col min="2060" max="2060" width="40.7109375" style="29" customWidth="1"/>
    <col min="2061" max="2305" width="9.140625" style="29"/>
    <col min="2306" max="2306" width="42.7109375" style="29" customWidth="1"/>
    <col min="2307" max="2307" width="7.7109375" style="29" customWidth="1"/>
    <col min="2308" max="2308" width="8.42578125" style="29" customWidth="1"/>
    <col min="2309" max="2310" width="7.7109375" style="29" customWidth="1"/>
    <col min="2311" max="2311" width="8.42578125" style="29" customWidth="1"/>
    <col min="2312" max="2313" width="7.7109375" style="29" customWidth="1"/>
    <col min="2314" max="2314" width="8.42578125" style="29" customWidth="1"/>
    <col min="2315" max="2315" width="7.7109375" style="29" customWidth="1"/>
    <col min="2316" max="2316" width="40.7109375" style="29" customWidth="1"/>
    <col min="2317" max="2561" width="9.140625" style="29"/>
    <col min="2562" max="2562" width="42.7109375" style="29" customWidth="1"/>
    <col min="2563" max="2563" width="7.7109375" style="29" customWidth="1"/>
    <col min="2564" max="2564" width="8.42578125" style="29" customWidth="1"/>
    <col min="2565" max="2566" width="7.7109375" style="29" customWidth="1"/>
    <col min="2567" max="2567" width="8.42578125" style="29" customWidth="1"/>
    <col min="2568" max="2569" width="7.7109375" style="29" customWidth="1"/>
    <col min="2570" max="2570" width="8.42578125" style="29" customWidth="1"/>
    <col min="2571" max="2571" width="7.7109375" style="29" customWidth="1"/>
    <col min="2572" max="2572" width="40.7109375" style="29" customWidth="1"/>
    <col min="2573" max="2817" width="9.140625" style="29"/>
    <col min="2818" max="2818" width="42.7109375" style="29" customWidth="1"/>
    <col min="2819" max="2819" width="7.7109375" style="29" customWidth="1"/>
    <col min="2820" max="2820" width="8.42578125" style="29" customWidth="1"/>
    <col min="2821" max="2822" width="7.7109375" style="29" customWidth="1"/>
    <col min="2823" max="2823" width="8.42578125" style="29" customWidth="1"/>
    <col min="2824" max="2825" width="7.7109375" style="29" customWidth="1"/>
    <col min="2826" max="2826" width="8.42578125" style="29" customWidth="1"/>
    <col min="2827" max="2827" width="7.7109375" style="29" customWidth="1"/>
    <col min="2828" max="2828" width="40.7109375" style="29" customWidth="1"/>
    <col min="2829" max="3073" width="9.140625" style="29"/>
    <col min="3074" max="3074" width="42.7109375" style="29" customWidth="1"/>
    <col min="3075" max="3075" width="7.7109375" style="29" customWidth="1"/>
    <col min="3076" max="3076" width="8.42578125" style="29" customWidth="1"/>
    <col min="3077" max="3078" width="7.7109375" style="29" customWidth="1"/>
    <col min="3079" max="3079" width="8.42578125" style="29" customWidth="1"/>
    <col min="3080" max="3081" width="7.7109375" style="29" customWidth="1"/>
    <col min="3082" max="3082" width="8.42578125" style="29" customWidth="1"/>
    <col min="3083" max="3083" width="7.7109375" style="29" customWidth="1"/>
    <col min="3084" max="3084" width="40.7109375" style="29" customWidth="1"/>
    <col min="3085" max="3329" width="9.140625" style="29"/>
    <col min="3330" max="3330" width="42.7109375" style="29" customWidth="1"/>
    <col min="3331" max="3331" width="7.7109375" style="29" customWidth="1"/>
    <col min="3332" max="3332" width="8.42578125" style="29" customWidth="1"/>
    <col min="3333" max="3334" width="7.7109375" style="29" customWidth="1"/>
    <col min="3335" max="3335" width="8.42578125" style="29" customWidth="1"/>
    <col min="3336" max="3337" width="7.7109375" style="29" customWidth="1"/>
    <col min="3338" max="3338" width="8.42578125" style="29" customWidth="1"/>
    <col min="3339" max="3339" width="7.7109375" style="29" customWidth="1"/>
    <col min="3340" max="3340" width="40.7109375" style="29" customWidth="1"/>
    <col min="3341" max="3585" width="9.140625" style="29"/>
    <col min="3586" max="3586" width="42.7109375" style="29" customWidth="1"/>
    <col min="3587" max="3587" width="7.7109375" style="29" customWidth="1"/>
    <col min="3588" max="3588" width="8.42578125" style="29" customWidth="1"/>
    <col min="3589" max="3590" width="7.7109375" style="29" customWidth="1"/>
    <col min="3591" max="3591" width="8.42578125" style="29" customWidth="1"/>
    <col min="3592" max="3593" width="7.7109375" style="29" customWidth="1"/>
    <col min="3594" max="3594" width="8.42578125" style="29" customWidth="1"/>
    <col min="3595" max="3595" width="7.7109375" style="29" customWidth="1"/>
    <col min="3596" max="3596" width="40.7109375" style="29" customWidth="1"/>
    <col min="3597" max="3841" width="9.140625" style="29"/>
    <col min="3842" max="3842" width="42.7109375" style="29" customWidth="1"/>
    <col min="3843" max="3843" width="7.7109375" style="29" customWidth="1"/>
    <col min="3844" max="3844" width="8.42578125" style="29" customWidth="1"/>
    <col min="3845" max="3846" width="7.7109375" style="29" customWidth="1"/>
    <col min="3847" max="3847" width="8.42578125" style="29" customWidth="1"/>
    <col min="3848" max="3849" width="7.7109375" style="29" customWidth="1"/>
    <col min="3850" max="3850" width="8.42578125" style="29" customWidth="1"/>
    <col min="3851" max="3851" width="7.7109375" style="29" customWidth="1"/>
    <col min="3852" max="3852" width="40.7109375" style="29" customWidth="1"/>
    <col min="3853" max="4097" width="9.140625" style="29"/>
    <col min="4098" max="4098" width="42.7109375" style="29" customWidth="1"/>
    <col min="4099" max="4099" width="7.7109375" style="29" customWidth="1"/>
    <col min="4100" max="4100" width="8.42578125" style="29" customWidth="1"/>
    <col min="4101" max="4102" width="7.7109375" style="29" customWidth="1"/>
    <col min="4103" max="4103" width="8.42578125" style="29" customWidth="1"/>
    <col min="4104" max="4105" width="7.7109375" style="29" customWidth="1"/>
    <col min="4106" max="4106" width="8.42578125" style="29" customWidth="1"/>
    <col min="4107" max="4107" width="7.7109375" style="29" customWidth="1"/>
    <col min="4108" max="4108" width="40.7109375" style="29" customWidth="1"/>
    <col min="4109" max="4353" width="9.140625" style="29"/>
    <col min="4354" max="4354" width="42.7109375" style="29" customWidth="1"/>
    <col min="4355" max="4355" width="7.7109375" style="29" customWidth="1"/>
    <col min="4356" max="4356" width="8.42578125" style="29" customWidth="1"/>
    <col min="4357" max="4358" width="7.7109375" style="29" customWidth="1"/>
    <col min="4359" max="4359" width="8.42578125" style="29" customWidth="1"/>
    <col min="4360" max="4361" width="7.7109375" style="29" customWidth="1"/>
    <col min="4362" max="4362" width="8.42578125" style="29" customWidth="1"/>
    <col min="4363" max="4363" width="7.7109375" style="29" customWidth="1"/>
    <col min="4364" max="4364" width="40.7109375" style="29" customWidth="1"/>
    <col min="4365" max="4609" width="9.140625" style="29"/>
    <col min="4610" max="4610" width="42.7109375" style="29" customWidth="1"/>
    <col min="4611" max="4611" width="7.7109375" style="29" customWidth="1"/>
    <col min="4612" max="4612" width="8.42578125" style="29" customWidth="1"/>
    <col min="4613" max="4614" width="7.7109375" style="29" customWidth="1"/>
    <col min="4615" max="4615" width="8.42578125" style="29" customWidth="1"/>
    <col min="4616" max="4617" width="7.7109375" style="29" customWidth="1"/>
    <col min="4618" max="4618" width="8.42578125" style="29" customWidth="1"/>
    <col min="4619" max="4619" width="7.7109375" style="29" customWidth="1"/>
    <col min="4620" max="4620" width="40.7109375" style="29" customWidth="1"/>
    <col min="4621" max="4865" width="9.140625" style="29"/>
    <col min="4866" max="4866" width="42.7109375" style="29" customWidth="1"/>
    <col min="4867" max="4867" width="7.7109375" style="29" customWidth="1"/>
    <col min="4868" max="4868" width="8.42578125" style="29" customWidth="1"/>
    <col min="4869" max="4870" width="7.7109375" style="29" customWidth="1"/>
    <col min="4871" max="4871" width="8.42578125" style="29" customWidth="1"/>
    <col min="4872" max="4873" width="7.7109375" style="29" customWidth="1"/>
    <col min="4874" max="4874" width="8.42578125" style="29" customWidth="1"/>
    <col min="4875" max="4875" width="7.7109375" style="29" customWidth="1"/>
    <col min="4876" max="4876" width="40.7109375" style="29" customWidth="1"/>
    <col min="4877" max="5121" width="9.140625" style="29"/>
    <col min="5122" max="5122" width="42.7109375" style="29" customWidth="1"/>
    <col min="5123" max="5123" width="7.7109375" style="29" customWidth="1"/>
    <col min="5124" max="5124" width="8.42578125" style="29" customWidth="1"/>
    <col min="5125" max="5126" width="7.7109375" style="29" customWidth="1"/>
    <col min="5127" max="5127" width="8.42578125" style="29" customWidth="1"/>
    <col min="5128" max="5129" width="7.7109375" style="29" customWidth="1"/>
    <col min="5130" max="5130" width="8.42578125" style="29" customWidth="1"/>
    <col min="5131" max="5131" width="7.7109375" style="29" customWidth="1"/>
    <col min="5132" max="5132" width="40.7109375" style="29" customWidth="1"/>
    <col min="5133" max="5377" width="9.140625" style="29"/>
    <col min="5378" max="5378" width="42.7109375" style="29" customWidth="1"/>
    <col min="5379" max="5379" width="7.7109375" style="29" customWidth="1"/>
    <col min="5380" max="5380" width="8.42578125" style="29" customWidth="1"/>
    <col min="5381" max="5382" width="7.7109375" style="29" customWidth="1"/>
    <col min="5383" max="5383" width="8.42578125" style="29" customWidth="1"/>
    <col min="5384" max="5385" width="7.7109375" style="29" customWidth="1"/>
    <col min="5386" max="5386" width="8.42578125" style="29" customWidth="1"/>
    <col min="5387" max="5387" width="7.7109375" style="29" customWidth="1"/>
    <col min="5388" max="5388" width="40.7109375" style="29" customWidth="1"/>
    <col min="5389" max="5633" width="9.140625" style="29"/>
    <col min="5634" max="5634" width="42.7109375" style="29" customWidth="1"/>
    <col min="5635" max="5635" width="7.7109375" style="29" customWidth="1"/>
    <col min="5636" max="5636" width="8.42578125" style="29" customWidth="1"/>
    <col min="5637" max="5638" width="7.7109375" style="29" customWidth="1"/>
    <col min="5639" max="5639" width="8.42578125" style="29" customWidth="1"/>
    <col min="5640" max="5641" width="7.7109375" style="29" customWidth="1"/>
    <col min="5642" max="5642" width="8.42578125" style="29" customWidth="1"/>
    <col min="5643" max="5643" width="7.7109375" style="29" customWidth="1"/>
    <col min="5644" max="5644" width="40.7109375" style="29" customWidth="1"/>
    <col min="5645" max="5889" width="9.140625" style="29"/>
    <col min="5890" max="5890" width="42.7109375" style="29" customWidth="1"/>
    <col min="5891" max="5891" width="7.7109375" style="29" customWidth="1"/>
    <col min="5892" max="5892" width="8.42578125" style="29" customWidth="1"/>
    <col min="5893" max="5894" width="7.7109375" style="29" customWidth="1"/>
    <col min="5895" max="5895" width="8.42578125" style="29" customWidth="1"/>
    <col min="5896" max="5897" width="7.7109375" style="29" customWidth="1"/>
    <col min="5898" max="5898" width="8.42578125" style="29" customWidth="1"/>
    <col min="5899" max="5899" width="7.7109375" style="29" customWidth="1"/>
    <col min="5900" max="5900" width="40.7109375" style="29" customWidth="1"/>
    <col min="5901" max="6145" width="9.140625" style="29"/>
    <col min="6146" max="6146" width="42.7109375" style="29" customWidth="1"/>
    <col min="6147" max="6147" width="7.7109375" style="29" customWidth="1"/>
    <col min="6148" max="6148" width="8.42578125" style="29" customWidth="1"/>
    <col min="6149" max="6150" width="7.7109375" style="29" customWidth="1"/>
    <col min="6151" max="6151" width="8.42578125" style="29" customWidth="1"/>
    <col min="6152" max="6153" width="7.7109375" style="29" customWidth="1"/>
    <col min="6154" max="6154" width="8.42578125" style="29" customWidth="1"/>
    <col min="6155" max="6155" width="7.7109375" style="29" customWidth="1"/>
    <col min="6156" max="6156" width="40.7109375" style="29" customWidth="1"/>
    <col min="6157" max="6401" width="9.140625" style="29"/>
    <col min="6402" max="6402" width="42.7109375" style="29" customWidth="1"/>
    <col min="6403" max="6403" width="7.7109375" style="29" customWidth="1"/>
    <col min="6404" max="6404" width="8.42578125" style="29" customWidth="1"/>
    <col min="6405" max="6406" width="7.7109375" style="29" customWidth="1"/>
    <col min="6407" max="6407" width="8.42578125" style="29" customWidth="1"/>
    <col min="6408" max="6409" width="7.7109375" style="29" customWidth="1"/>
    <col min="6410" max="6410" width="8.42578125" style="29" customWidth="1"/>
    <col min="6411" max="6411" width="7.7109375" style="29" customWidth="1"/>
    <col min="6412" max="6412" width="40.7109375" style="29" customWidth="1"/>
    <col min="6413" max="6657" width="9.140625" style="29"/>
    <col min="6658" max="6658" width="42.7109375" style="29" customWidth="1"/>
    <col min="6659" max="6659" width="7.7109375" style="29" customWidth="1"/>
    <col min="6660" max="6660" width="8.42578125" style="29" customWidth="1"/>
    <col min="6661" max="6662" width="7.7109375" style="29" customWidth="1"/>
    <col min="6663" max="6663" width="8.42578125" style="29" customWidth="1"/>
    <col min="6664" max="6665" width="7.7109375" style="29" customWidth="1"/>
    <col min="6666" max="6666" width="8.42578125" style="29" customWidth="1"/>
    <col min="6667" max="6667" width="7.7109375" style="29" customWidth="1"/>
    <col min="6668" max="6668" width="40.7109375" style="29" customWidth="1"/>
    <col min="6669" max="6913" width="9.140625" style="29"/>
    <col min="6914" max="6914" width="42.7109375" style="29" customWidth="1"/>
    <col min="6915" max="6915" width="7.7109375" style="29" customWidth="1"/>
    <col min="6916" max="6916" width="8.42578125" style="29" customWidth="1"/>
    <col min="6917" max="6918" width="7.7109375" style="29" customWidth="1"/>
    <col min="6919" max="6919" width="8.42578125" style="29" customWidth="1"/>
    <col min="6920" max="6921" width="7.7109375" style="29" customWidth="1"/>
    <col min="6922" max="6922" width="8.42578125" style="29" customWidth="1"/>
    <col min="6923" max="6923" width="7.7109375" style="29" customWidth="1"/>
    <col min="6924" max="6924" width="40.7109375" style="29" customWidth="1"/>
    <col min="6925" max="7169" width="9.140625" style="29"/>
    <col min="7170" max="7170" width="42.7109375" style="29" customWidth="1"/>
    <col min="7171" max="7171" width="7.7109375" style="29" customWidth="1"/>
    <col min="7172" max="7172" width="8.42578125" style="29" customWidth="1"/>
    <col min="7173" max="7174" width="7.7109375" style="29" customWidth="1"/>
    <col min="7175" max="7175" width="8.42578125" style="29" customWidth="1"/>
    <col min="7176" max="7177" width="7.7109375" style="29" customWidth="1"/>
    <col min="7178" max="7178" width="8.42578125" style="29" customWidth="1"/>
    <col min="7179" max="7179" width="7.7109375" style="29" customWidth="1"/>
    <col min="7180" max="7180" width="40.7109375" style="29" customWidth="1"/>
    <col min="7181" max="7425" width="9.140625" style="29"/>
    <col min="7426" max="7426" width="42.7109375" style="29" customWidth="1"/>
    <col min="7427" max="7427" width="7.7109375" style="29" customWidth="1"/>
    <col min="7428" max="7428" width="8.42578125" style="29" customWidth="1"/>
    <col min="7429" max="7430" width="7.7109375" style="29" customWidth="1"/>
    <col min="7431" max="7431" width="8.42578125" style="29" customWidth="1"/>
    <col min="7432" max="7433" width="7.7109375" style="29" customWidth="1"/>
    <col min="7434" max="7434" width="8.42578125" style="29" customWidth="1"/>
    <col min="7435" max="7435" width="7.7109375" style="29" customWidth="1"/>
    <col min="7436" max="7436" width="40.7109375" style="29" customWidth="1"/>
    <col min="7437" max="7681" width="9.140625" style="29"/>
    <col min="7682" max="7682" width="42.7109375" style="29" customWidth="1"/>
    <col min="7683" max="7683" width="7.7109375" style="29" customWidth="1"/>
    <col min="7684" max="7684" width="8.42578125" style="29" customWidth="1"/>
    <col min="7685" max="7686" width="7.7109375" style="29" customWidth="1"/>
    <col min="7687" max="7687" width="8.42578125" style="29" customWidth="1"/>
    <col min="7688" max="7689" width="7.7109375" style="29" customWidth="1"/>
    <col min="7690" max="7690" width="8.42578125" style="29" customWidth="1"/>
    <col min="7691" max="7691" width="7.7109375" style="29" customWidth="1"/>
    <col min="7692" max="7692" width="40.7109375" style="29" customWidth="1"/>
    <col min="7693" max="7937" width="9.140625" style="29"/>
    <col min="7938" max="7938" width="42.7109375" style="29" customWidth="1"/>
    <col min="7939" max="7939" width="7.7109375" style="29" customWidth="1"/>
    <col min="7940" max="7940" width="8.42578125" style="29" customWidth="1"/>
    <col min="7941" max="7942" width="7.7109375" style="29" customWidth="1"/>
    <col min="7943" max="7943" width="8.42578125" style="29" customWidth="1"/>
    <col min="7944" max="7945" width="7.7109375" style="29" customWidth="1"/>
    <col min="7946" max="7946" width="8.42578125" style="29" customWidth="1"/>
    <col min="7947" max="7947" width="7.7109375" style="29" customWidth="1"/>
    <col min="7948" max="7948" width="40.7109375" style="29" customWidth="1"/>
    <col min="7949" max="8193" width="9.140625" style="29"/>
    <col min="8194" max="8194" width="42.7109375" style="29" customWidth="1"/>
    <col min="8195" max="8195" width="7.7109375" style="29" customWidth="1"/>
    <col min="8196" max="8196" width="8.42578125" style="29" customWidth="1"/>
    <col min="8197" max="8198" width="7.7109375" style="29" customWidth="1"/>
    <col min="8199" max="8199" width="8.42578125" style="29" customWidth="1"/>
    <col min="8200" max="8201" width="7.7109375" style="29" customWidth="1"/>
    <col min="8202" max="8202" width="8.42578125" style="29" customWidth="1"/>
    <col min="8203" max="8203" width="7.7109375" style="29" customWidth="1"/>
    <col min="8204" max="8204" width="40.7109375" style="29" customWidth="1"/>
    <col min="8205" max="8449" width="9.140625" style="29"/>
    <col min="8450" max="8450" width="42.7109375" style="29" customWidth="1"/>
    <col min="8451" max="8451" width="7.7109375" style="29" customWidth="1"/>
    <col min="8452" max="8452" width="8.42578125" style="29" customWidth="1"/>
    <col min="8453" max="8454" width="7.7109375" style="29" customWidth="1"/>
    <col min="8455" max="8455" width="8.42578125" style="29" customWidth="1"/>
    <col min="8456" max="8457" width="7.7109375" style="29" customWidth="1"/>
    <col min="8458" max="8458" width="8.42578125" style="29" customWidth="1"/>
    <col min="8459" max="8459" width="7.7109375" style="29" customWidth="1"/>
    <col min="8460" max="8460" width="40.7109375" style="29" customWidth="1"/>
    <col min="8461" max="8705" width="9.140625" style="29"/>
    <col min="8706" max="8706" width="42.7109375" style="29" customWidth="1"/>
    <col min="8707" max="8707" width="7.7109375" style="29" customWidth="1"/>
    <col min="8708" max="8708" width="8.42578125" style="29" customWidth="1"/>
    <col min="8709" max="8710" width="7.7109375" style="29" customWidth="1"/>
    <col min="8711" max="8711" width="8.42578125" style="29" customWidth="1"/>
    <col min="8712" max="8713" width="7.7109375" style="29" customWidth="1"/>
    <col min="8714" max="8714" width="8.42578125" style="29" customWidth="1"/>
    <col min="8715" max="8715" width="7.7109375" style="29" customWidth="1"/>
    <col min="8716" max="8716" width="40.7109375" style="29" customWidth="1"/>
    <col min="8717" max="8961" width="9.140625" style="29"/>
    <col min="8962" max="8962" width="42.7109375" style="29" customWidth="1"/>
    <col min="8963" max="8963" width="7.7109375" style="29" customWidth="1"/>
    <col min="8964" max="8964" width="8.42578125" style="29" customWidth="1"/>
    <col min="8965" max="8966" width="7.7109375" style="29" customWidth="1"/>
    <col min="8967" max="8967" width="8.42578125" style="29" customWidth="1"/>
    <col min="8968" max="8969" width="7.7109375" style="29" customWidth="1"/>
    <col min="8970" max="8970" width="8.42578125" style="29" customWidth="1"/>
    <col min="8971" max="8971" width="7.7109375" style="29" customWidth="1"/>
    <col min="8972" max="8972" width="40.7109375" style="29" customWidth="1"/>
    <col min="8973" max="9217" width="9.140625" style="29"/>
    <col min="9218" max="9218" width="42.7109375" style="29" customWidth="1"/>
    <col min="9219" max="9219" width="7.7109375" style="29" customWidth="1"/>
    <col min="9220" max="9220" width="8.42578125" style="29" customWidth="1"/>
    <col min="9221" max="9222" width="7.7109375" style="29" customWidth="1"/>
    <col min="9223" max="9223" width="8.42578125" style="29" customWidth="1"/>
    <col min="9224" max="9225" width="7.7109375" style="29" customWidth="1"/>
    <col min="9226" max="9226" width="8.42578125" style="29" customWidth="1"/>
    <col min="9227" max="9227" width="7.7109375" style="29" customWidth="1"/>
    <col min="9228" max="9228" width="40.7109375" style="29" customWidth="1"/>
    <col min="9229" max="9473" width="9.140625" style="29"/>
    <col min="9474" max="9474" width="42.7109375" style="29" customWidth="1"/>
    <col min="9475" max="9475" width="7.7109375" style="29" customWidth="1"/>
    <col min="9476" max="9476" width="8.42578125" style="29" customWidth="1"/>
    <col min="9477" max="9478" width="7.7109375" style="29" customWidth="1"/>
    <col min="9479" max="9479" width="8.42578125" style="29" customWidth="1"/>
    <col min="9480" max="9481" width="7.7109375" style="29" customWidth="1"/>
    <col min="9482" max="9482" width="8.42578125" style="29" customWidth="1"/>
    <col min="9483" max="9483" width="7.7109375" style="29" customWidth="1"/>
    <col min="9484" max="9484" width="40.7109375" style="29" customWidth="1"/>
    <col min="9485" max="9729" width="9.140625" style="29"/>
    <col min="9730" max="9730" width="42.7109375" style="29" customWidth="1"/>
    <col min="9731" max="9731" width="7.7109375" style="29" customWidth="1"/>
    <col min="9732" max="9732" width="8.42578125" style="29" customWidth="1"/>
    <col min="9733" max="9734" width="7.7109375" style="29" customWidth="1"/>
    <col min="9735" max="9735" width="8.42578125" style="29" customWidth="1"/>
    <col min="9736" max="9737" width="7.7109375" style="29" customWidth="1"/>
    <col min="9738" max="9738" width="8.42578125" style="29" customWidth="1"/>
    <col min="9739" max="9739" width="7.7109375" style="29" customWidth="1"/>
    <col min="9740" max="9740" width="40.7109375" style="29" customWidth="1"/>
    <col min="9741" max="9985" width="9.140625" style="29"/>
    <col min="9986" max="9986" width="42.7109375" style="29" customWidth="1"/>
    <col min="9987" max="9987" width="7.7109375" style="29" customWidth="1"/>
    <col min="9988" max="9988" width="8.42578125" style="29" customWidth="1"/>
    <col min="9989" max="9990" width="7.7109375" style="29" customWidth="1"/>
    <col min="9991" max="9991" width="8.42578125" style="29" customWidth="1"/>
    <col min="9992" max="9993" width="7.7109375" style="29" customWidth="1"/>
    <col min="9994" max="9994" width="8.42578125" style="29" customWidth="1"/>
    <col min="9995" max="9995" width="7.7109375" style="29" customWidth="1"/>
    <col min="9996" max="9996" width="40.7109375" style="29" customWidth="1"/>
    <col min="9997" max="10241" width="9.140625" style="29"/>
    <col min="10242" max="10242" width="42.7109375" style="29" customWidth="1"/>
    <col min="10243" max="10243" width="7.7109375" style="29" customWidth="1"/>
    <col min="10244" max="10244" width="8.42578125" style="29" customWidth="1"/>
    <col min="10245" max="10246" width="7.7109375" style="29" customWidth="1"/>
    <col min="10247" max="10247" width="8.42578125" style="29" customWidth="1"/>
    <col min="10248" max="10249" width="7.7109375" style="29" customWidth="1"/>
    <col min="10250" max="10250" width="8.42578125" style="29" customWidth="1"/>
    <col min="10251" max="10251" width="7.7109375" style="29" customWidth="1"/>
    <col min="10252" max="10252" width="40.7109375" style="29" customWidth="1"/>
    <col min="10253" max="10497" width="9.140625" style="29"/>
    <col min="10498" max="10498" width="42.7109375" style="29" customWidth="1"/>
    <col min="10499" max="10499" width="7.7109375" style="29" customWidth="1"/>
    <col min="10500" max="10500" width="8.42578125" style="29" customWidth="1"/>
    <col min="10501" max="10502" width="7.7109375" style="29" customWidth="1"/>
    <col min="10503" max="10503" width="8.42578125" style="29" customWidth="1"/>
    <col min="10504" max="10505" width="7.7109375" style="29" customWidth="1"/>
    <col min="10506" max="10506" width="8.42578125" style="29" customWidth="1"/>
    <col min="10507" max="10507" width="7.7109375" style="29" customWidth="1"/>
    <col min="10508" max="10508" width="40.7109375" style="29" customWidth="1"/>
    <col min="10509" max="10753" width="9.140625" style="29"/>
    <col min="10754" max="10754" width="42.7109375" style="29" customWidth="1"/>
    <col min="10755" max="10755" width="7.7109375" style="29" customWidth="1"/>
    <col min="10756" max="10756" width="8.42578125" style="29" customWidth="1"/>
    <col min="10757" max="10758" width="7.7109375" style="29" customWidth="1"/>
    <col min="10759" max="10759" width="8.42578125" style="29" customWidth="1"/>
    <col min="10760" max="10761" width="7.7109375" style="29" customWidth="1"/>
    <col min="10762" max="10762" width="8.42578125" style="29" customWidth="1"/>
    <col min="10763" max="10763" width="7.7109375" style="29" customWidth="1"/>
    <col min="10764" max="10764" width="40.7109375" style="29" customWidth="1"/>
    <col min="10765" max="11009" width="9.140625" style="29"/>
    <col min="11010" max="11010" width="42.7109375" style="29" customWidth="1"/>
    <col min="11011" max="11011" width="7.7109375" style="29" customWidth="1"/>
    <col min="11012" max="11012" width="8.42578125" style="29" customWidth="1"/>
    <col min="11013" max="11014" width="7.7109375" style="29" customWidth="1"/>
    <col min="11015" max="11015" width="8.42578125" style="29" customWidth="1"/>
    <col min="11016" max="11017" width="7.7109375" style="29" customWidth="1"/>
    <col min="11018" max="11018" width="8.42578125" style="29" customWidth="1"/>
    <col min="11019" max="11019" width="7.7109375" style="29" customWidth="1"/>
    <col min="11020" max="11020" width="40.7109375" style="29" customWidth="1"/>
    <col min="11021" max="11265" width="9.140625" style="29"/>
    <col min="11266" max="11266" width="42.7109375" style="29" customWidth="1"/>
    <col min="11267" max="11267" width="7.7109375" style="29" customWidth="1"/>
    <col min="11268" max="11268" width="8.42578125" style="29" customWidth="1"/>
    <col min="11269" max="11270" width="7.7109375" style="29" customWidth="1"/>
    <col min="11271" max="11271" width="8.42578125" style="29" customWidth="1"/>
    <col min="11272" max="11273" width="7.7109375" style="29" customWidth="1"/>
    <col min="11274" max="11274" width="8.42578125" style="29" customWidth="1"/>
    <col min="11275" max="11275" width="7.7109375" style="29" customWidth="1"/>
    <col min="11276" max="11276" width="40.7109375" style="29" customWidth="1"/>
    <col min="11277" max="11521" width="9.140625" style="29"/>
    <col min="11522" max="11522" width="42.7109375" style="29" customWidth="1"/>
    <col min="11523" max="11523" width="7.7109375" style="29" customWidth="1"/>
    <col min="11524" max="11524" width="8.42578125" style="29" customWidth="1"/>
    <col min="11525" max="11526" width="7.7109375" style="29" customWidth="1"/>
    <col min="11527" max="11527" width="8.42578125" style="29" customWidth="1"/>
    <col min="11528" max="11529" width="7.7109375" style="29" customWidth="1"/>
    <col min="11530" max="11530" width="8.42578125" style="29" customWidth="1"/>
    <col min="11531" max="11531" width="7.7109375" style="29" customWidth="1"/>
    <col min="11532" max="11532" width="40.7109375" style="29" customWidth="1"/>
    <col min="11533" max="11777" width="9.140625" style="29"/>
    <col min="11778" max="11778" width="42.7109375" style="29" customWidth="1"/>
    <col min="11779" max="11779" width="7.7109375" style="29" customWidth="1"/>
    <col min="11780" max="11780" width="8.42578125" style="29" customWidth="1"/>
    <col min="11781" max="11782" width="7.7109375" style="29" customWidth="1"/>
    <col min="11783" max="11783" width="8.42578125" style="29" customWidth="1"/>
    <col min="11784" max="11785" width="7.7109375" style="29" customWidth="1"/>
    <col min="11786" max="11786" width="8.42578125" style="29" customWidth="1"/>
    <col min="11787" max="11787" width="7.7109375" style="29" customWidth="1"/>
    <col min="11788" max="11788" width="40.7109375" style="29" customWidth="1"/>
    <col min="11789" max="12033" width="9.140625" style="29"/>
    <col min="12034" max="12034" width="42.7109375" style="29" customWidth="1"/>
    <col min="12035" max="12035" width="7.7109375" style="29" customWidth="1"/>
    <col min="12036" max="12036" width="8.42578125" style="29" customWidth="1"/>
    <col min="12037" max="12038" width="7.7109375" style="29" customWidth="1"/>
    <col min="12039" max="12039" width="8.42578125" style="29" customWidth="1"/>
    <col min="12040" max="12041" width="7.7109375" style="29" customWidth="1"/>
    <col min="12042" max="12042" width="8.42578125" style="29" customWidth="1"/>
    <col min="12043" max="12043" width="7.7109375" style="29" customWidth="1"/>
    <col min="12044" max="12044" width="40.7109375" style="29" customWidth="1"/>
    <col min="12045" max="12289" width="9.140625" style="29"/>
    <col min="12290" max="12290" width="42.7109375" style="29" customWidth="1"/>
    <col min="12291" max="12291" width="7.7109375" style="29" customWidth="1"/>
    <col min="12292" max="12292" width="8.42578125" style="29" customWidth="1"/>
    <col min="12293" max="12294" width="7.7109375" style="29" customWidth="1"/>
    <col min="12295" max="12295" width="8.42578125" style="29" customWidth="1"/>
    <col min="12296" max="12297" width="7.7109375" style="29" customWidth="1"/>
    <col min="12298" max="12298" width="8.42578125" style="29" customWidth="1"/>
    <col min="12299" max="12299" width="7.7109375" style="29" customWidth="1"/>
    <col min="12300" max="12300" width="40.7109375" style="29" customWidth="1"/>
    <col min="12301" max="12545" width="9.140625" style="29"/>
    <col min="12546" max="12546" width="42.7109375" style="29" customWidth="1"/>
    <col min="12547" max="12547" width="7.7109375" style="29" customWidth="1"/>
    <col min="12548" max="12548" width="8.42578125" style="29" customWidth="1"/>
    <col min="12549" max="12550" width="7.7109375" style="29" customWidth="1"/>
    <col min="12551" max="12551" width="8.42578125" style="29" customWidth="1"/>
    <col min="12552" max="12553" width="7.7109375" style="29" customWidth="1"/>
    <col min="12554" max="12554" width="8.42578125" style="29" customWidth="1"/>
    <col min="12555" max="12555" width="7.7109375" style="29" customWidth="1"/>
    <col min="12556" max="12556" width="40.7109375" style="29" customWidth="1"/>
    <col min="12557" max="12801" width="9.140625" style="29"/>
    <col min="12802" max="12802" width="42.7109375" style="29" customWidth="1"/>
    <col min="12803" max="12803" width="7.7109375" style="29" customWidth="1"/>
    <col min="12804" max="12804" width="8.42578125" style="29" customWidth="1"/>
    <col min="12805" max="12806" width="7.7109375" style="29" customWidth="1"/>
    <col min="12807" max="12807" width="8.42578125" style="29" customWidth="1"/>
    <col min="12808" max="12809" width="7.7109375" style="29" customWidth="1"/>
    <col min="12810" max="12810" width="8.42578125" style="29" customWidth="1"/>
    <col min="12811" max="12811" width="7.7109375" style="29" customWidth="1"/>
    <col min="12812" max="12812" width="40.7109375" style="29" customWidth="1"/>
    <col min="12813" max="13057" width="9.140625" style="29"/>
    <col min="13058" max="13058" width="42.7109375" style="29" customWidth="1"/>
    <col min="13059" max="13059" width="7.7109375" style="29" customWidth="1"/>
    <col min="13060" max="13060" width="8.42578125" style="29" customWidth="1"/>
    <col min="13061" max="13062" width="7.7109375" style="29" customWidth="1"/>
    <col min="13063" max="13063" width="8.42578125" style="29" customWidth="1"/>
    <col min="13064" max="13065" width="7.7109375" style="29" customWidth="1"/>
    <col min="13066" max="13066" width="8.42578125" style="29" customWidth="1"/>
    <col min="13067" max="13067" width="7.7109375" style="29" customWidth="1"/>
    <col min="13068" max="13068" width="40.7109375" style="29" customWidth="1"/>
    <col min="13069" max="13313" width="9.140625" style="29"/>
    <col min="13314" max="13314" width="42.7109375" style="29" customWidth="1"/>
    <col min="13315" max="13315" width="7.7109375" style="29" customWidth="1"/>
    <col min="13316" max="13316" width="8.42578125" style="29" customWidth="1"/>
    <col min="13317" max="13318" width="7.7109375" style="29" customWidth="1"/>
    <col min="13319" max="13319" width="8.42578125" style="29" customWidth="1"/>
    <col min="13320" max="13321" width="7.7109375" style="29" customWidth="1"/>
    <col min="13322" max="13322" width="8.42578125" style="29" customWidth="1"/>
    <col min="13323" max="13323" width="7.7109375" style="29" customWidth="1"/>
    <col min="13324" max="13324" width="40.7109375" style="29" customWidth="1"/>
    <col min="13325" max="13569" width="9.140625" style="29"/>
    <col min="13570" max="13570" width="42.7109375" style="29" customWidth="1"/>
    <col min="13571" max="13571" width="7.7109375" style="29" customWidth="1"/>
    <col min="13572" max="13572" width="8.42578125" style="29" customWidth="1"/>
    <col min="13573" max="13574" width="7.7109375" style="29" customWidth="1"/>
    <col min="13575" max="13575" width="8.42578125" style="29" customWidth="1"/>
    <col min="13576" max="13577" width="7.7109375" style="29" customWidth="1"/>
    <col min="13578" max="13578" width="8.42578125" style="29" customWidth="1"/>
    <col min="13579" max="13579" width="7.7109375" style="29" customWidth="1"/>
    <col min="13580" max="13580" width="40.7109375" style="29" customWidth="1"/>
    <col min="13581" max="13825" width="9.140625" style="29"/>
    <col min="13826" max="13826" width="42.7109375" style="29" customWidth="1"/>
    <col min="13827" max="13827" width="7.7109375" style="29" customWidth="1"/>
    <col min="13828" max="13828" width="8.42578125" style="29" customWidth="1"/>
    <col min="13829" max="13830" width="7.7109375" style="29" customWidth="1"/>
    <col min="13831" max="13831" width="8.42578125" style="29" customWidth="1"/>
    <col min="13832" max="13833" width="7.7109375" style="29" customWidth="1"/>
    <col min="13834" max="13834" width="8.42578125" style="29" customWidth="1"/>
    <col min="13835" max="13835" width="7.7109375" style="29" customWidth="1"/>
    <col min="13836" max="13836" width="40.7109375" style="29" customWidth="1"/>
    <col min="13837" max="14081" width="9.140625" style="29"/>
    <col min="14082" max="14082" width="42.7109375" style="29" customWidth="1"/>
    <col min="14083" max="14083" width="7.7109375" style="29" customWidth="1"/>
    <col min="14084" max="14084" width="8.42578125" style="29" customWidth="1"/>
    <col min="14085" max="14086" width="7.7109375" style="29" customWidth="1"/>
    <col min="14087" max="14087" width="8.42578125" style="29" customWidth="1"/>
    <col min="14088" max="14089" width="7.7109375" style="29" customWidth="1"/>
    <col min="14090" max="14090" width="8.42578125" style="29" customWidth="1"/>
    <col min="14091" max="14091" width="7.7109375" style="29" customWidth="1"/>
    <col min="14092" max="14092" width="40.7109375" style="29" customWidth="1"/>
    <col min="14093" max="14337" width="9.140625" style="29"/>
    <col min="14338" max="14338" width="42.7109375" style="29" customWidth="1"/>
    <col min="14339" max="14339" width="7.7109375" style="29" customWidth="1"/>
    <col min="14340" max="14340" width="8.42578125" style="29" customWidth="1"/>
    <col min="14341" max="14342" width="7.7109375" style="29" customWidth="1"/>
    <col min="14343" max="14343" width="8.42578125" style="29" customWidth="1"/>
    <col min="14344" max="14345" width="7.7109375" style="29" customWidth="1"/>
    <col min="14346" max="14346" width="8.42578125" style="29" customWidth="1"/>
    <col min="14347" max="14347" width="7.7109375" style="29" customWidth="1"/>
    <col min="14348" max="14348" width="40.7109375" style="29" customWidth="1"/>
    <col min="14349" max="14593" width="9.140625" style="29"/>
    <col min="14594" max="14594" width="42.7109375" style="29" customWidth="1"/>
    <col min="14595" max="14595" width="7.7109375" style="29" customWidth="1"/>
    <col min="14596" max="14596" width="8.42578125" style="29" customWidth="1"/>
    <col min="14597" max="14598" width="7.7109375" style="29" customWidth="1"/>
    <col min="14599" max="14599" width="8.42578125" style="29" customWidth="1"/>
    <col min="14600" max="14601" width="7.7109375" style="29" customWidth="1"/>
    <col min="14602" max="14602" width="8.42578125" style="29" customWidth="1"/>
    <col min="14603" max="14603" width="7.7109375" style="29" customWidth="1"/>
    <col min="14604" max="14604" width="40.7109375" style="29" customWidth="1"/>
    <col min="14605" max="14849" width="9.140625" style="29"/>
    <col min="14850" max="14850" width="42.7109375" style="29" customWidth="1"/>
    <col min="14851" max="14851" width="7.7109375" style="29" customWidth="1"/>
    <col min="14852" max="14852" width="8.42578125" style="29" customWidth="1"/>
    <col min="14853" max="14854" width="7.7109375" style="29" customWidth="1"/>
    <col min="14855" max="14855" width="8.42578125" style="29" customWidth="1"/>
    <col min="14856" max="14857" width="7.7109375" style="29" customWidth="1"/>
    <col min="14858" max="14858" width="8.42578125" style="29" customWidth="1"/>
    <col min="14859" max="14859" width="7.7109375" style="29" customWidth="1"/>
    <col min="14860" max="14860" width="40.7109375" style="29" customWidth="1"/>
    <col min="14861" max="15105" width="9.140625" style="29"/>
    <col min="15106" max="15106" width="42.7109375" style="29" customWidth="1"/>
    <col min="15107" max="15107" width="7.7109375" style="29" customWidth="1"/>
    <col min="15108" max="15108" width="8.42578125" style="29" customWidth="1"/>
    <col min="15109" max="15110" width="7.7109375" style="29" customWidth="1"/>
    <col min="15111" max="15111" width="8.42578125" style="29" customWidth="1"/>
    <col min="15112" max="15113" width="7.7109375" style="29" customWidth="1"/>
    <col min="15114" max="15114" width="8.42578125" style="29" customWidth="1"/>
    <col min="15115" max="15115" width="7.7109375" style="29" customWidth="1"/>
    <col min="15116" max="15116" width="40.7109375" style="29" customWidth="1"/>
    <col min="15117" max="15361" width="9.140625" style="29"/>
    <col min="15362" max="15362" width="42.7109375" style="29" customWidth="1"/>
    <col min="15363" max="15363" width="7.7109375" style="29" customWidth="1"/>
    <col min="15364" max="15364" width="8.42578125" style="29" customWidth="1"/>
    <col min="15365" max="15366" width="7.7109375" style="29" customWidth="1"/>
    <col min="15367" max="15367" width="8.42578125" style="29" customWidth="1"/>
    <col min="15368" max="15369" width="7.7109375" style="29" customWidth="1"/>
    <col min="15370" max="15370" width="8.42578125" style="29" customWidth="1"/>
    <col min="15371" max="15371" width="7.7109375" style="29" customWidth="1"/>
    <col min="15372" max="15372" width="40.7109375" style="29" customWidth="1"/>
    <col min="15373" max="15617" width="9.140625" style="29"/>
    <col min="15618" max="15618" width="42.7109375" style="29" customWidth="1"/>
    <col min="15619" max="15619" width="7.7109375" style="29" customWidth="1"/>
    <col min="15620" max="15620" width="8.42578125" style="29" customWidth="1"/>
    <col min="15621" max="15622" width="7.7109375" style="29" customWidth="1"/>
    <col min="15623" max="15623" width="8.42578125" style="29" customWidth="1"/>
    <col min="15624" max="15625" width="7.7109375" style="29" customWidth="1"/>
    <col min="15626" max="15626" width="8.42578125" style="29" customWidth="1"/>
    <col min="15627" max="15627" width="7.7109375" style="29" customWidth="1"/>
    <col min="15628" max="15628" width="40.7109375" style="29" customWidth="1"/>
    <col min="15629" max="15873" width="9.140625" style="29"/>
    <col min="15874" max="15874" width="42.7109375" style="29" customWidth="1"/>
    <col min="15875" max="15875" width="7.7109375" style="29" customWidth="1"/>
    <col min="15876" max="15876" width="8.42578125" style="29" customWidth="1"/>
    <col min="15877" max="15878" width="7.7109375" style="29" customWidth="1"/>
    <col min="15879" max="15879" width="8.42578125" style="29" customWidth="1"/>
    <col min="15880" max="15881" width="7.7109375" style="29" customWidth="1"/>
    <col min="15882" max="15882" width="8.42578125" style="29" customWidth="1"/>
    <col min="15883" max="15883" width="7.7109375" style="29" customWidth="1"/>
    <col min="15884" max="15884" width="40.7109375" style="29" customWidth="1"/>
    <col min="15885" max="16129" width="9.140625" style="29"/>
    <col min="16130" max="16130" width="42.7109375" style="29" customWidth="1"/>
    <col min="16131" max="16131" width="7.7109375" style="29" customWidth="1"/>
    <col min="16132" max="16132" width="8.42578125" style="29" customWidth="1"/>
    <col min="16133" max="16134" width="7.7109375" style="29" customWidth="1"/>
    <col min="16135" max="16135" width="8.42578125" style="29" customWidth="1"/>
    <col min="16136" max="16137" width="7.7109375" style="29" customWidth="1"/>
    <col min="16138" max="16138" width="8.42578125" style="29" customWidth="1"/>
    <col min="16139" max="16139" width="7.7109375" style="29" customWidth="1"/>
    <col min="16140" max="16140" width="40.7109375" style="29" customWidth="1"/>
    <col min="16141" max="16384" width="9.140625" style="29"/>
  </cols>
  <sheetData>
    <row r="1" spans="1:257" ht="20.25" x14ac:dyDescent="0.25">
      <c r="A1" s="674" t="s">
        <v>590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  <c r="BU1" s="744"/>
      <c r="BV1" s="744"/>
      <c r="BW1" s="744"/>
      <c r="BX1" s="744"/>
      <c r="BY1" s="744"/>
      <c r="BZ1" s="744"/>
      <c r="CA1" s="744"/>
      <c r="CB1" s="744"/>
      <c r="CC1" s="744"/>
      <c r="CD1" s="744"/>
      <c r="CE1" s="744"/>
      <c r="CF1" s="744"/>
      <c r="CG1" s="744"/>
      <c r="CH1" s="744"/>
      <c r="CI1" s="744"/>
      <c r="CJ1" s="744"/>
      <c r="CK1" s="744"/>
      <c r="CL1" s="744"/>
      <c r="CM1" s="744"/>
      <c r="CN1" s="744"/>
      <c r="CO1" s="744"/>
      <c r="CP1" s="744"/>
      <c r="CQ1" s="744"/>
      <c r="CR1" s="744"/>
      <c r="CS1" s="744"/>
      <c r="CT1" s="744"/>
      <c r="CU1" s="744"/>
      <c r="CV1" s="744"/>
      <c r="CW1" s="744"/>
      <c r="CX1" s="744"/>
      <c r="CY1" s="744"/>
      <c r="CZ1" s="744"/>
      <c r="DA1" s="744"/>
      <c r="DB1" s="744"/>
      <c r="DC1" s="744"/>
      <c r="DD1" s="744"/>
      <c r="DE1" s="744"/>
      <c r="DF1" s="744"/>
      <c r="DG1" s="744"/>
      <c r="DH1" s="744"/>
      <c r="DI1" s="744"/>
      <c r="DJ1" s="744"/>
      <c r="DK1" s="744"/>
      <c r="DL1" s="744"/>
      <c r="DM1" s="744"/>
      <c r="DN1" s="744"/>
      <c r="DO1" s="744"/>
      <c r="DP1" s="744"/>
      <c r="DQ1" s="744"/>
      <c r="DR1" s="744"/>
      <c r="DS1" s="744"/>
      <c r="DT1" s="744"/>
      <c r="DU1" s="744"/>
      <c r="DV1" s="744"/>
      <c r="DW1" s="744"/>
      <c r="DX1" s="744"/>
      <c r="DY1" s="744"/>
      <c r="DZ1" s="744"/>
      <c r="EA1" s="744"/>
      <c r="EB1" s="744"/>
      <c r="EC1" s="744"/>
      <c r="ED1" s="744"/>
      <c r="EE1" s="744"/>
      <c r="EF1" s="744"/>
      <c r="EG1" s="744"/>
      <c r="EH1" s="744"/>
      <c r="EI1" s="744"/>
      <c r="EJ1" s="744"/>
      <c r="EK1" s="744"/>
      <c r="EL1" s="744"/>
      <c r="EM1" s="744"/>
      <c r="EN1" s="744"/>
      <c r="EO1" s="744"/>
      <c r="EP1" s="744"/>
      <c r="EQ1" s="744"/>
      <c r="ER1" s="744"/>
      <c r="ES1" s="744"/>
      <c r="ET1" s="744"/>
      <c r="EU1" s="744"/>
      <c r="EV1" s="744"/>
      <c r="EW1" s="744"/>
      <c r="EX1" s="744"/>
      <c r="EY1" s="744"/>
      <c r="EZ1" s="744"/>
      <c r="FA1" s="744"/>
      <c r="FB1" s="744"/>
      <c r="FC1" s="744"/>
      <c r="FD1" s="744"/>
      <c r="FE1" s="744"/>
      <c r="FF1" s="744"/>
      <c r="FG1" s="744"/>
      <c r="FH1" s="744"/>
      <c r="FI1" s="744"/>
      <c r="FJ1" s="744"/>
      <c r="FK1" s="744"/>
      <c r="FL1" s="744"/>
      <c r="FM1" s="744"/>
      <c r="FN1" s="744"/>
      <c r="FO1" s="744"/>
      <c r="FP1" s="744"/>
      <c r="FQ1" s="744"/>
      <c r="FR1" s="744"/>
      <c r="FS1" s="744"/>
      <c r="FT1" s="744"/>
      <c r="FU1" s="744"/>
      <c r="FV1" s="744"/>
      <c r="FW1" s="744"/>
      <c r="FX1" s="744"/>
      <c r="FY1" s="744"/>
      <c r="FZ1" s="744"/>
      <c r="GA1" s="744"/>
      <c r="GB1" s="744"/>
      <c r="GC1" s="744"/>
      <c r="GD1" s="744"/>
      <c r="GE1" s="744"/>
      <c r="GF1" s="744"/>
      <c r="GG1" s="744"/>
      <c r="GH1" s="744"/>
      <c r="GI1" s="744"/>
      <c r="GJ1" s="744"/>
      <c r="GK1" s="744"/>
      <c r="GL1" s="744"/>
      <c r="GM1" s="744"/>
      <c r="GN1" s="744"/>
      <c r="GO1" s="744"/>
      <c r="GP1" s="744"/>
      <c r="GQ1" s="744"/>
      <c r="GR1" s="744"/>
      <c r="GS1" s="744"/>
      <c r="GT1" s="744"/>
      <c r="GU1" s="744"/>
      <c r="GV1" s="744"/>
      <c r="GW1" s="744"/>
      <c r="GX1" s="744"/>
      <c r="GY1" s="744"/>
      <c r="GZ1" s="744"/>
      <c r="HA1" s="744"/>
      <c r="HB1" s="744"/>
      <c r="HC1" s="744"/>
      <c r="HD1" s="744"/>
      <c r="HE1" s="744"/>
      <c r="HF1" s="744"/>
      <c r="HG1" s="744"/>
      <c r="HH1" s="744"/>
      <c r="HI1" s="744"/>
      <c r="HJ1" s="744"/>
      <c r="HK1" s="744"/>
      <c r="HL1" s="744"/>
      <c r="HM1" s="744"/>
      <c r="HN1" s="744"/>
      <c r="HO1" s="744"/>
      <c r="HP1" s="744"/>
      <c r="HQ1" s="744"/>
      <c r="HR1" s="744"/>
      <c r="HS1" s="744"/>
      <c r="HT1" s="744"/>
      <c r="HU1" s="744"/>
      <c r="HV1" s="744"/>
      <c r="HW1" s="744"/>
      <c r="HX1" s="744"/>
      <c r="HY1" s="744"/>
      <c r="HZ1" s="744"/>
      <c r="IA1" s="744"/>
      <c r="IB1" s="744"/>
      <c r="IC1" s="744"/>
      <c r="ID1" s="744"/>
      <c r="IE1" s="744"/>
      <c r="IF1" s="744"/>
      <c r="IG1" s="744"/>
      <c r="IH1" s="744"/>
      <c r="II1" s="744"/>
      <c r="IJ1" s="744"/>
      <c r="IK1" s="744"/>
      <c r="IL1" s="744"/>
      <c r="IM1" s="744"/>
      <c r="IN1" s="744"/>
      <c r="IO1" s="744"/>
      <c r="IP1" s="744"/>
      <c r="IQ1" s="744"/>
      <c r="IR1" s="744"/>
      <c r="IS1" s="744"/>
      <c r="IT1" s="744"/>
      <c r="IU1" s="744"/>
      <c r="IV1" s="744"/>
      <c r="IW1" s="744"/>
    </row>
    <row r="2" spans="1:257" ht="15.75" x14ac:dyDescent="0.25">
      <c r="A2" s="675" t="s">
        <v>591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743"/>
      <c r="Y2" s="743"/>
      <c r="Z2" s="743"/>
      <c r="AA2" s="743"/>
      <c r="AB2" s="743"/>
      <c r="AC2" s="743"/>
      <c r="AD2" s="743"/>
      <c r="AE2" s="743"/>
      <c r="AF2" s="743"/>
      <c r="AG2" s="743"/>
      <c r="AH2" s="743"/>
      <c r="AI2" s="743"/>
      <c r="AJ2" s="743"/>
      <c r="AK2" s="743"/>
      <c r="AL2" s="743"/>
      <c r="AM2" s="743"/>
      <c r="AN2" s="743"/>
      <c r="AO2" s="743"/>
      <c r="AP2" s="743"/>
      <c r="AQ2" s="743"/>
      <c r="AR2" s="743"/>
      <c r="AS2" s="743"/>
      <c r="AT2" s="743"/>
      <c r="AU2" s="743"/>
      <c r="AV2" s="743"/>
      <c r="AW2" s="743"/>
      <c r="AX2" s="743"/>
      <c r="AY2" s="743"/>
      <c r="AZ2" s="743"/>
      <c r="BA2" s="743"/>
      <c r="BB2" s="743"/>
      <c r="BC2" s="743"/>
      <c r="BD2" s="743"/>
      <c r="BE2" s="743"/>
      <c r="BF2" s="743"/>
      <c r="BG2" s="743"/>
      <c r="BH2" s="743"/>
      <c r="BI2" s="743"/>
      <c r="BJ2" s="743"/>
      <c r="BK2" s="743"/>
      <c r="BL2" s="743"/>
      <c r="BM2" s="743"/>
      <c r="BN2" s="743"/>
      <c r="BO2" s="743"/>
      <c r="BP2" s="743"/>
      <c r="BQ2" s="743"/>
      <c r="BR2" s="743"/>
      <c r="BS2" s="743"/>
      <c r="BT2" s="743"/>
      <c r="BU2" s="743"/>
      <c r="BV2" s="743"/>
      <c r="BW2" s="743"/>
      <c r="BX2" s="743"/>
      <c r="BY2" s="743"/>
      <c r="BZ2" s="743"/>
      <c r="CA2" s="743"/>
      <c r="CB2" s="743"/>
      <c r="CC2" s="743"/>
      <c r="CD2" s="743"/>
      <c r="CE2" s="743"/>
      <c r="CF2" s="743"/>
      <c r="CG2" s="743"/>
      <c r="CH2" s="743"/>
      <c r="CI2" s="743"/>
      <c r="CJ2" s="743"/>
      <c r="CK2" s="743"/>
      <c r="CL2" s="743"/>
      <c r="CM2" s="743"/>
      <c r="CN2" s="743"/>
      <c r="CO2" s="743"/>
      <c r="CP2" s="743"/>
      <c r="CQ2" s="743"/>
      <c r="CR2" s="743"/>
      <c r="CS2" s="743"/>
      <c r="CT2" s="743"/>
      <c r="CU2" s="743"/>
      <c r="CV2" s="743"/>
      <c r="CW2" s="743"/>
      <c r="CX2" s="743"/>
      <c r="CY2" s="743"/>
      <c r="CZ2" s="743"/>
      <c r="DA2" s="743"/>
      <c r="DB2" s="743"/>
      <c r="DC2" s="743"/>
      <c r="DD2" s="743"/>
      <c r="DE2" s="743"/>
      <c r="DF2" s="743"/>
      <c r="DG2" s="743"/>
      <c r="DH2" s="743"/>
      <c r="DI2" s="743"/>
      <c r="DJ2" s="743"/>
      <c r="DK2" s="743"/>
      <c r="DL2" s="743"/>
      <c r="DM2" s="743"/>
      <c r="DN2" s="743"/>
      <c r="DO2" s="743"/>
      <c r="DP2" s="743"/>
      <c r="DQ2" s="743"/>
      <c r="DR2" s="743"/>
      <c r="DS2" s="743"/>
      <c r="DT2" s="743"/>
      <c r="DU2" s="743"/>
      <c r="DV2" s="743"/>
      <c r="DW2" s="743"/>
      <c r="DX2" s="743"/>
      <c r="DY2" s="743"/>
      <c r="DZ2" s="743"/>
      <c r="EA2" s="743"/>
      <c r="EB2" s="743"/>
      <c r="EC2" s="743"/>
      <c r="ED2" s="743"/>
      <c r="EE2" s="743"/>
      <c r="EF2" s="743"/>
      <c r="EG2" s="743"/>
      <c r="EH2" s="743"/>
      <c r="EI2" s="743"/>
      <c r="EJ2" s="743"/>
      <c r="EK2" s="743"/>
      <c r="EL2" s="743"/>
      <c r="EM2" s="743"/>
      <c r="EN2" s="743"/>
      <c r="EO2" s="743"/>
      <c r="EP2" s="743"/>
      <c r="EQ2" s="743"/>
      <c r="ER2" s="743"/>
      <c r="ES2" s="743"/>
      <c r="ET2" s="743"/>
      <c r="EU2" s="743"/>
      <c r="EV2" s="743"/>
      <c r="EW2" s="743"/>
      <c r="EX2" s="743"/>
      <c r="EY2" s="743"/>
      <c r="EZ2" s="743"/>
      <c r="FA2" s="743"/>
      <c r="FB2" s="743"/>
      <c r="FC2" s="743"/>
      <c r="FD2" s="743"/>
      <c r="FE2" s="743"/>
      <c r="FF2" s="743"/>
      <c r="FG2" s="743"/>
      <c r="FH2" s="743"/>
      <c r="FI2" s="743"/>
      <c r="FJ2" s="743"/>
      <c r="FK2" s="743"/>
      <c r="FL2" s="743"/>
      <c r="FM2" s="743"/>
      <c r="FN2" s="743"/>
      <c r="FO2" s="743"/>
      <c r="FP2" s="743"/>
      <c r="FQ2" s="743"/>
      <c r="FR2" s="743"/>
      <c r="FS2" s="743"/>
      <c r="FT2" s="743"/>
      <c r="FU2" s="743"/>
      <c r="FV2" s="743"/>
      <c r="FW2" s="743"/>
      <c r="FX2" s="743"/>
      <c r="FY2" s="743"/>
      <c r="FZ2" s="743"/>
      <c r="GA2" s="743"/>
      <c r="GB2" s="743"/>
      <c r="GC2" s="743"/>
      <c r="GD2" s="743"/>
      <c r="GE2" s="743"/>
      <c r="GF2" s="743"/>
      <c r="GG2" s="743"/>
      <c r="GH2" s="743"/>
      <c r="GI2" s="743"/>
      <c r="GJ2" s="743"/>
      <c r="GK2" s="743"/>
      <c r="GL2" s="743"/>
      <c r="GM2" s="743"/>
      <c r="GN2" s="743"/>
      <c r="GO2" s="743"/>
      <c r="GP2" s="743"/>
      <c r="GQ2" s="743"/>
      <c r="GR2" s="743"/>
      <c r="GS2" s="743"/>
      <c r="GT2" s="743"/>
      <c r="GU2" s="743"/>
      <c r="GV2" s="743"/>
      <c r="GW2" s="743"/>
      <c r="GX2" s="743"/>
      <c r="GY2" s="743"/>
      <c r="GZ2" s="743"/>
      <c r="HA2" s="743"/>
      <c r="HB2" s="743"/>
      <c r="HC2" s="743"/>
      <c r="HD2" s="743"/>
      <c r="HE2" s="743"/>
      <c r="HF2" s="743"/>
      <c r="HG2" s="743"/>
      <c r="HH2" s="743"/>
      <c r="HI2" s="743"/>
      <c r="HJ2" s="743"/>
      <c r="HK2" s="743"/>
      <c r="HL2" s="743"/>
      <c r="HM2" s="743"/>
      <c r="HN2" s="743"/>
      <c r="HO2" s="743"/>
      <c r="HP2" s="743"/>
      <c r="HQ2" s="743"/>
      <c r="HR2" s="743"/>
      <c r="HS2" s="743"/>
      <c r="HT2" s="743"/>
      <c r="HU2" s="743"/>
      <c r="HV2" s="743"/>
      <c r="HW2" s="743"/>
      <c r="HX2" s="743"/>
      <c r="HY2" s="743"/>
      <c r="HZ2" s="743"/>
      <c r="IA2" s="743"/>
      <c r="IB2" s="743"/>
      <c r="IC2" s="743"/>
      <c r="ID2" s="743"/>
      <c r="IE2" s="743"/>
      <c r="IF2" s="743"/>
      <c r="IG2" s="743"/>
      <c r="IH2" s="743"/>
      <c r="II2" s="743"/>
      <c r="IJ2" s="743"/>
      <c r="IK2" s="743"/>
      <c r="IL2" s="743"/>
      <c r="IM2" s="743"/>
      <c r="IN2" s="743"/>
      <c r="IO2" s="743"/>
      <c r="IP2" s="743"/>
      <c r="IQ2" s="743"/>
      <c r="IR2" s="743"/>
      <c r="IS2" s="743"/>
      <c r="IT2" s="743"/>
      <c r="IU2" s="743"/>
      <c r="IV2" s="743"/>
      <c r="IW2" s="743"/>
    </row>
    <row r="3" spans="1:257" ht="15.75" x14ac:dyDescent="0.25">
      <c r="A3" s="675">
        <v>2012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3"/>
      <c r="BA3" s="743"/>
      <c r="BB3" s="743"/>
      <c r="BC3" s="743"/>
      <c r="BD3" s="743"/>
      <c r="BE3" s="743"/>
      <c r="BF3" s="743"/>
      <c r="BG3" s="743"/>
      <c r="BH3" s="743"/>
      <c r="BI3" s="743"/>
      <c r="BJ3" s="743"/>
      <c r="BK3" s="743"/>
      <c r="BL3" s="743"/>
      <c r="BM3" s="743"/>
      <c r="BN3" s="743"/>
      <c r="BO3" s="743"/>
      <c r="BP3" s="743"/>
      <c r="BQ3" s="743"/>
      <c r="BR3" s="743"/>
      <c r="BS3" s="743"/>
      <c r="BT3" s="743"/>
      <c r="BU3" s="743"/>
      <c r="BV3" s="743"/>
      <c r="BW3" s="743"/>
      <c r="BX3" s="743"/>
      <c r="BY3" s="743"/>
      <c r="BZ3" s="743"/>
      <c r="CA3" s="743"/>
      <c r="CB3" s="743"/>
      <c r="CC3" s="743"/>
      <c r="CD3" s="743"/>
      <c r="CE3" s="743"/>
      <c r="CF3" s="743"/>
      <c r="CG3" s="743"/>
      <c r="CH3" s="743"/>
      <c r="CI3" s="743"/>
      <c r="CJ3" s="743"/>
      <c r="CK3" s="743"/>
      <c r="CL3" s="743"/>
      <c r="CM3" s="743"/>
      <c r="CN3" s="743"/>
      <c r="CO3" s="743"/>
      <c r="CP3" s="743"/>
      <c r="CQ3" s="743"/>
      <c r="CR3" s="743"/>
      <c r="CS3" s="743"/>
      <c r="CT3" s="743"/>
      <c r="CU3" s="743"/>
      <c r="CV3" s="743"/>
      <c r="CW3" s="743"/>
      <c r="CX3" s="743"/>
      <c r="CY3" s="743"/>
      <c r="CZ3" s="743"/>
      <c r="DA3" s="743"/>
      <c r="DB3" s="743"/>
      <c r="DC3" s="743"/>
      <c r="DD3" s="743"/>
      <c r="DE3" s="743"/>
      <c r="DF3" s="743"/>
      <c r="DG3" s="743"/>
      <c r="DH3" s="743"/>
      <c r="DI3" s="743"/>
      <c r="DJ3" s="743"/>
      <c r="DK3" s="743"/>
      <c r="DL3" s="743"/>
      <c r="DM3" s="743"/>
      <c r="DN3" s="743"/>
      <c r="DO3" s="743"/>
      <c r="DP3" s="743"/>
      <c r="DQ3" s="743"/>
      <c r="DR3" s="743"/>
      <c r="DS3" s="743"/>
      <c r="DT3" s="743"/>
      <c r="DU3" s="743"/>
      <c r="DV3" s="743"/>
      <c r="DW3" s="743"/>
      <c r="DX3" s="743"/>
      <c r="DY3" s="743"/>
      <c r="DZ3" s="743"/>
      <c r="EA3" s="743"/>
      <c r="EB3" s="743"/>
      <c r="EC3" s="743"/>
      <c r="ED3" s="743"/>
      <c r="EE3" s="743"/>
      <c r="EF3" s="743"/>
      <c r="EG3" s="743"/>
      <c r="EH3" s="743"/>
      <c r="EI3" s="743"/>
      <c r="EJ3" s="743"/>
      <c r="EK3" s="743"/>
      <c r="EL3" s="743"/>
      <c r="EM3" s="743"/>
      <c r="EN3" s="743"/>
      <c r="EO3" s="743"/>
      <c r="EP3" s="743"/>
      <c r="EQ3" s="743"/>
      <c r="ER3" s="743"/>
      <c r="ES3" s="743"/>
      <c r="ET3" s="743"/>
      <c r="EU3" s="743"/>
      <c r="EV3" s="743"/>
      <c r="EW3" s="743"/>
      <c r="EX3" s="743"/>
      <c r="EY3" s="743"/>
      <c r="EZ3" s="743"/>
      <c r="FA3" s="743"/>
      <c r="FB3" s="743"/>
      <c r="FC3" s="743"/>
      <c r="FD3" s="743"/>
      <c r="FE3" s="743"/>
      <c r="FF3" s="743"/>
      <c r="FG3" s="743"/>
      <c r="FH3" s="743"/>
      <c r="FI3" s="743"/>
      <c r="FJ3" s="743"/>
      <c r="FK3" s="743"/>
      <c r="FL3" s="743"/>
      <c r="FM3" s="743"/>
      <c r="FN3" s="743"/>
      <c r="FO3" s="743"/>
      <c r="FP3" s="743"/>
      <c r="FQ3" s="743"/>
      <c r="FR3" s="743"/>
      <c r="FS3" s="743"/>
      <c r="FT3" s="743"/>
      <c r="FU3" s="743"/>
      <c r="FV3" s="743"/>
      <c r="FW3" s="743"/>
      <c r="FX3" s="743"/>
      <c r="FY3" s="743"/>
      <c r="FZ3" s="743"/>
      <c r="GA3" s="743"/>
      <c r="GB3" s="743"/>
      <c r="GC3" s="743"/>
      <c r="GD3" s="743"/>
      <c r="GE3" s="743"/>
      <c r="GF3" s="743"/>
      <c r="GG3" s="743"/>
      <c r="GH3" s="743"/>
      <c r="GI3" s="743"/>
      <c r="GJ3" s="743"/>
      <c r="GK3" s="743"/>
      <c r="GL3" s="743"/>
      <c r="GM3" s="743"/>
      <c r="GN3" s="743"/>
      <c r="GO3" s="743"/>
      <c r="GP3" s="743"/>
      <c r="GQ3" s="743"/>
      <c r="GR3" s="743"/>
      <c r="GS3" s="743"/>
      <c r="GT3" s="743"/>
      <c r="GU3" s="743"/>
      <c r="GV3" s="743"/>
      <c r="GW3" s="743"/>
      <c r="GX3" s="743"/>
      <c r="GY3" s="743"/>
      <c r="GZ3" s="743"/>
      <c r="HA3" s="743"/>
      <c r="HB3" s="743"/>
      <c r="HC3" s="743"/>
      <c r="HD3" s="743"/>
      <c r="HE3" s="743"/>
      <c r="HF3" s="743"/>
      <c r="HG3" s="743"/>
      <c r="HH3" s="743"/>
      <c r="HI3" s="743"/>
      <c r="HJ3" s="743"/>
      <c r="HK3" s="743"/>
      <c r="HL3" s="743"/>
      <c r="HM3" s="743"/>
      <c r="HN3" s="743"/>
      <c r="HO3" s="743"/>
      <c r="HP3" s="743"/>
      <c r="HQ3" s="743"/>
      <c r="HR3" s="743"/>
      <c r="HS3" s="743"/>
      <c r="HT3" s="743"/>
      <c r="HU3" s="743"/>
      <c r="HV3" s="743"/>
      <c r="HW3" s="743"/>
      <c r="HX3" s="743"/>
      <c r="HY3" s="743"/>
      <c r="HZ3" s="743"/>
      <c r="IA3" s="743"/>
      <c r="IB3" s="743"/>
      <c r="IC3" s="743"/>
      <c r="ID3" s="743"/>
      <c r="IE3" s="743"/>
      <c r="IF3" s="743"/>
      <c r="IG3" s="743"/>
      <c r="IH3" s="743"/>
      <c r="II3" s="743"/>
      <c r="IJ3" s="743"/>
      <c r="IK3" s="743"/>
      <c r="IL3" s="743"/>
      <c r="IM3" s="743"/>
      <c r="IN3" s="743"/>
      <c r="IO3" s="743"/>
      <c r="IP3" s="743"/>
      <c r="IQ3" s="743"/>
      <c r="IR3" s="743"/>
      <c r="IS3" s="743"/>
      <c r="IT3" s="743"/>
      <c r="IU3" s="743"/>
      <c r="IV3" s="743"/>
      <c r="IW3" s="743"/>
    </row>
    <row r="4" spans="1:257" ht="15.75" x14ac:dyDescent="0.3">
      <c r="A4" s="482" t="s">
        <v>788</v>
      </c>
      <c r="B4" s="550"/>
      <c r="C4" s="489"/>
      <c r="D4" s="489"/>
      <c r="E4" s="730"/>
      <c r="F4" s="730"/>
      <c r="G4" s="730"/>
      <c r="H4" s="489"/>
      <c r="I4" s="489"/>
      <c r="J4" s="489"/>
      <c r="K4" s="551"/>
      <c r="L4" s="550"/>
      <c r="M4" s="464" t="s">
        <v>21</v>
      </c>
    </row>
    <row r="5" spans="1:257" ht="33.75" customHeight="1" x14ac:dyDescent="0.2">
      <c r="A5" s="731" t="s">
        <v>71</v>
      </c>
      <c r="B5" s="732"/>
      <c r="C5" s="728" t="s">
        <v>279</v>
      </c>
      <c r="D5" s="668"/>
      <c r="E5" s="668"/>
      <c r="F5" s="669" t="s">
        <v>232</v>
      </c>
      <c r="G5" s="669"/>
      <c r="H5" s="669"/>
      <c r="I5" s="679" t="s">
        <v>233</v>
      </c>
      <c r="J5" s="679"/>
      <c r="K5" s="729"/>
      <c r="L5" s="735" t="s">
        <v>72</v>
      </c>
      <c r="M5" s="736"/>
    </row>
    <row r="6" spans="1:257" ht="25.5" x14ac:dyDescent="0.2">
      <c r="A6" s="733"/>
      <c r="B6" s="734"/>
      <c r="C6" s="319" t="s">
        <v>231</v>
      </c>
      <c r="D6" s="320" t="s">
        <v>214</v>
      </c>
      <c r="E6" s="320" t="s">
        <v>215</v>
      </c>
      <c r="F6" s="319" t="s">
        <v>22</v>
      </c>
      <c r="G6" s="320" t="s">
        <v>214</v>
      </c>
      <c r="H6" s="320" t="s">
        <v>215</v>
      </c>
      <c r="I6" s="319" t="s">
        <v>22</v>
      </c>
      <c r="J6" s="320" t="s">
        <v>214</v>
      </c>
      <c r="K6" s="320" t="s">
        <v>215</v>
      </c>
      <c r="L6" s="737"/>
      <c r="M6" s="738"/>
    </row>
    <row r="7" spans="1:257" ht="24" customHeight="1" thickBot="1" x14ac:dyDescent="0.25">
      <c r="A7" s="72" t="s">
        <v>238</v>
      </c>
      <c r="B7" s="96" t="s">
        <v>296</v>
      </c>
      <c r="C7" s="620">
        <f>'D-5'!C7/2031*100</f>
        <v>1.0832102412604629</v>
      </c>
      <c r="D7" s="620">
        <f>'D-5'!D7/561*100</f>
        <v>1.7825311942959003</v>
      </c>
      <c r="E7" s="620">
        <f>'D-5'!E7/1470*100</f>
        <v>0.81632653061224492</v>
      </c>
      <c r="F7" s="620">
        <f>'D-5'!F7/1372*100</f>
        <v>0.87463556851311952</v>
      </c>
      <c r="G7" s="621">
        <f>'D-5'!G7/277*100</f>
        <v>1.0830324909747291</v>
      </c>
      <c r="H7" s="621">
        <f>'D-5'!H7/1095*100</f>
        <v>0.82191780821917804</v>
      </c>
      <c r="I7" s="620">
        <f>'D-5'!I7/659*100</f>
        <v>1.5174506828528074</v>
      </c>
      <c r="J7" s="621">
        <f>'D-5'!J7/284*100</f>
        <v>2.464788732394366</v>
      </c>
      <c r="K7" s="621">
        <f>'D-5'!K7/375*100</f>
        <v>0.8</v>
      </c>
      <c r="L7" s="95" t="s">
        <v>237</v>
      </c>
      <c r="M7" s="72" t="s">
        <v>238</v>
      </c>
    </row>
    <row r="8" spans="1:257" ht="24" customHeight="1" thickTop="1" thickBot="1" x14ac:dyDescent="0.25">
      <c r="A8" s="100" t="s">
        <v>236</v>
      </c>
      <c r="B8" s="87" t="s">
        <v>257</v>
      </c>
      <c r="C8" s="622">
        <f>'D-5'!C8/2031*100</f>
        <v>10.733628754308222</v>
      </c>
      <c r="D8" s="622">
        <f>'D-5'!D8/561*100</f>
        <v>18.538324420677363</v>
      </c>
      <c r="E8" s="622">
        <f>'D-5'!E8/1470*100</f>
        <v>7.7551020408163263</v>
      </c>
      <c r="F8" s="622">
        <f>'D-5'!F8/1372*100</f>
        <v>8.0903790087463552</v>
      </c>
      <c r="G8" s="623">
        <f>'D-5'!G8/277*100</f>
        <v>16.967509025270758</v>
      </c>
      <c r="H8" s="623">
        <f>'D-5'!H8/1095*100</f>
        <v>5.8447488584474883</v>
      </c>
      <c r="I8" s="622">
        <f>'D-5'!I8/659*100</f>
        <v>16.236722306525035</v>
      </c>
      <c r="J8" s="623">
        <f>'D-5'!J8/284*100</f>
        <v>20.070422535211268</v>
      </c>
      <c r="K8" s="623">
        <f>'D-5'!K8/375*100</f>
        <v>13.333333333333334</v>
      </c>
      <c r="L8" s="149" t="s">
        <v>235</v>
      </c>
      <c r="M8" s="100" t="s">
        <v>236</v>
      </c>
    </row>
    <row r="9" spans="1:257" ht="43.5" customHeight="1" thickTop="1" thickBot="1" x14ac:dyDescent="0.25">
      <c r="A9" s="145" t="s">
        <v>234</v>
      </c>
      <c r="B9" s="86" t="s">
        <v>755</v>
      </c>
      <c r="C9" s="620">
        <f>'D-5'!C9/2031*100</f>
        <v>0.44313146233382572</v>
      </c>
      <c r="D9" s="620">
        <f>'D-5'!D9/561*100</f>
        <v>0.53475935828876997</v>
      </c>
      <c r="E9" s="620">
        <f>'D-5'!E9/1470*100</f>
        <v>0.40816326530612246</v>
      </c>
      <c r="F9" s="620">
        <f>'D-5'!F9/1372*100</f>
        <v>0.36443148688046645</v>
      </c>
      <c r="G9" s="621">
        <f>'D-5'!G9/277*100</f>
        <v>0.36101083032490977</v>
      </c>
      <c r="H9" s="621">
        <f>'D-5'!H9/1095*100</f>
        <v>0.36529680365296802</v>
      </c>
      <c r="I9" s="620">
        <f>'D-5'!I9/659*100</f>
        <v>0.60698027314112291</v>
      </c>
      <c r="J9" s="621">
        <f>'D-5'!J9/284*100</f>
        <v>0.70422535211267612</v>
      </c>
      <c r="K9" s="621">
        <f>'D-5'!K9/375*100</f>
        <v>0.53333333333333333</v>
      </c>
      <c r="L9" s="148" t="s">
        <v>293</v>
      </c>
      <c r="M9" s="145" t="s">
        <v>234</v>
      </c>
    </row>
    <row r="10" spans="1:257" ht="39.75" customHeight="1" thickTop="1" thickBot="1" x14ac:dyDescent="0.25">
      <c r="A10" s="100" t="s">
        <v>240</v>
      </c>
      <c r="B10" s="87" t="s">
        <v>292</v>
      </c>
      <c r="C10" s="622">
        <f>'D-5'!C10/2031*100</f>
        <v>6.5977351058591829</v>
      </c>
      <c r="D10" s="622">
        <f>'D-5'!D10/561*100</f>
        <v>11.051693404634582</v>
      </c>
      <c r="E10" s="622">
        <f>'D-5'!E10/1470*100</f>
        <v>4.8979591836734695</v>
      </c>
      <c r="F10" s="622">
        <f>'D-5'!F10/1372*100</f>
        <v>4.6647230320699711</v>
      </c>
      <c r="G10" s="623">
        <f>'D-5'!G10/277*100</f>
        <v>8.3032490974729249</v>
      </c>
      <c r="H10" s="623">
        <f>'D-5'!H10/1095*100</f>
        <v>3.7442922374429219</v>
      </c>
      <c r="I10" s="622">
        <f>'D-5'!I10/659*100</f>
        <v>10.62215477996965</v>
      </c>
      <c r="J10" s="623">
        <f>'D-5'!J10/284*100</f>
        <v>13.732394366197184</v>
      </c>
      <c r="K10" s="623">
        <f>'D-5'!K10/375*100</f>
        <v>8.2666666666666657</v>
      </c>
      <c r="L10" s="149" t="s">
        <v>239</v>
      </c>
      <c r="M10" s="100" t="s">
        <v>240</v>
      </c>
    </row>
    <row r="11" spans="1:257" ht="24" customHeight="1" thickTop="1" thickBot="1" x14ac:dyDescent="0.25">
      <c r="A11" s="145" t="s">
        <v>242</v>
      </c>
      <c r="B11" s="86" t="s">
        <v>258</v>
      </c>
      <c r="C11" s="620">
        <f>'D-5'!C11/2031*100</f>
        <v>1.9694731659281144</v>
      </c>
      <c r="D11" s="620">
        <f>'D-5'!D11/561*100</f>
        <v>1.7825311942959003</v>
      </c>
      <c r="E11" s="620">
        <f>'D-5'!E11/1470*100</f>
        <v>2.0408163265306123</v>
      </c>
      <c r="F11" s="620">
        <f>'D-5'!F11/1372*100</f>
        <v>2.3323615160349855</v>
      </c>
      <c r="G11" s="621">
        <f>'D-5'!G11/277*100</f>
        <v>2.1660649819494582</v>
      </c>
      <c r="H11" s="621">
        <f>'D-5'!H11/1095*100</f>
        <v>2.3744292237442921</v>
      </c>
      <c r="I11" s="620">
        <f>'D-5'!I11/659*100</f>
        <v>1.2139605462822458</v>
      </c>
      <c r="J11" s="621">
        <f>'D-5'!J11/284*100</f>
        <v>1.4084507042253522</v>
      </c>
      <c r="K11" s="621">
        <f>'D-5'!K11/375*100</f>
        <v>1.0666666666666667</v>
      </c>
      <c r="L11" s="148" t="s">
        <v>241</v>
      </c>
      <c r="M11" s="145" t="s">
        <v>242</v>
      </c>
    </row>
    <row r="12" spans="1:257" ht="24" customHeight="1" thickTop="1" thickBot="1" x14ac:dyDescent="0.25">
      <c r="A12" s="100" t="s">
        <v>243</v>
      </c>
      <c r="B12" s="87" t="s">
        <v>298</v>
      </c>
      <c r="C12" s="622">
        <f>'D-5'!C12/2031*100</f>
        <v>12.259970457902511</v>
      </c>
      <c r="D12" s="622">
        <f>'D-5'!D12/561*100</f>
        <v>11.942959001782532</v>
      </c>
      <c r="E12" s="622">
        <f>'D-5'!E12/1470*100</f>
        <v>12.380952380952381</v>
      </c>
      <c r="F12" s="622">
        <f>'D-5'!F12/1372*100</f>
        <v>10.932944606413994</v>
      </c>
      <c r="G12" s="623">
        <f>'D-5'!G12/277*100</f>
        <v>9.025270758122744</v>
      </c>
      <c r="H12" s="623">
        <f>'D-5'!H12/1095*100</f>
        <v>11.415525114155251</v>
      </c>
      <c r="I12" s="622">
        <f>'D-5'!I12/659*100</f>
        <v>15.022761760242792</v>
      </c>
      <c r="J12" s="623">
        <f>'D-5'!J12/284*100</f>
        <v>14.788732394366196</v>
      </c>
      <c r="K12" s="623">
        <f>'D-5'!K12/375*100</f>
        <v>15.2</v>
      </c>
      <c r="L12" s="149" t="s">
        <v>202</v>
      </c>
      <c r="M12" s="100" t="s">
        <v>243</v>
      </c>
    </row>
    <row r="13" spans="1:257" ht="24" customHeight="1" thickTop="1" thickBot="1" x14ac:dyDescent="0.25">
      <c r="A13" s="145" t="s">
        <v>244</v>
      </c>
      <c r="B13" s="86" t="s">
        <v>299</v>
      </c>
      <c r="C13" s="620">
        <f>'D-5'!C13/2031*100</f>
        <v>3.643525356967011</v>
      </c>
      <c r="D13" s="620">
        <f>'D-5'!D13/561*100</f>
        <v>7.1301247771836014</v>
      </c>
      <c r="E13" s="620">
        <f>'D-5'!E13/1470*100</f>
        <v>2.3129251700680271</v>
      </c>
      <c r="F13" s="620">
        <f>'D-5'!F13/1372*100</f>
        <v>2.6967930029154519</v>
      </c>
      <c r="G13" s="621">
        <f>'D-5'!G13/277*100</f>
        <v>6.8592057761732859</v>
      </c>
      <c r="H13" s="621">
        <f>'D-5'!H13/1095*100</f>
        <v>1.6438356164383561</v>
      </c>
      <c r="I13" s="620">
        <f>'D-5'!I13/659*100</f>
        <v>5.6145675265553869</v>
      </c>
      <c r="J13" s="621">
        <f>'D-5'!J13/284*100</f>
        <v>7.3943661971830981</v>
      </c>
      <c r="K13" s="621">
        <f>'D-5'!K13/375*100</f>
        <v>4.2666666666666666</v>
      </c>
      <c r="L13" s="148" t="s">
        <v>203</v>
      </c>
      <c r="M13" s="145" t="s">
        <v>244</v>
      </c>
    </row>
    <row r="14" spans="1:257" ht="24" customHeight="1" thickTop="1" thickBot="1" x14ac:dyDescent="0.25">
      <c r="A14" s="100" t="s">
        <v>246</v>
      </c>
      <c r="B14" s="87" t="s">
        <v>259</v>
      </c>
      <c r="C14" s="622">
        <f>'D-5'!C14/2031*100</f>
        <v>2.2648941408173315</v>
      </c>
      <c r="D14" s="622">
        <f>'D-5'!D14/561*100</f>
        <v>3.0303030303030303</v>
      </c>
      <c r="E14" s="622">
        <f>'D-5'!E14/1470*100</f>
        <v>1.9727891156462583</v>
      </c>
      <c r="F14" s="622">
        <f>'D-5'!F14/1372*100</f>
        <v>2.1137026239067054</v>
      </c>
      <c r="G14" s="623">
        <f>'D-5'!G14/277*100</f>
        <v>3.6101083032490973</v>
      </c>
      <c r="H14" s="623">
        <f>'D-5'!H14/1095*100</f>
        <v>1.7351598173515983</v>
      </c>
      <c r="I14" s="622">
        <f>'D-5'!I14/659*100</f>
        <v>2.5796661608497722</v>
      </c>
      <c r="J14" s="623">
        <f>'D-5'!J14/284*100</f>
        <v>2.464788732394366</v>
      </c>
      <c r="K14" s="623">
        <f>'D-5'!K14/375*100</f>
        <v>2.666666666666667</v>
      </c>
      <c r="L14" s="149" t="s">
        <v>245</v>
      </c>
      <c r="M14" s="100" t="s">
        <v>246</v>
      </c>
    </row>
    <row r="15" spans="1:257" ht="24" customHeight="1" thickTop="1" thickBot="1" x14ac:dyDescent="0.25">
      <c r="A15" s="145" t="s">
        <v>247</v>
      </c>
      <c r="B15" s="86" t="s">
        <v>260</v>
      </c>
      <c r="C15" s="620">
        <f>'D-5'!C15/2031*100</f>
        <v>4.9236829148202862E-2</v>
      </c>
      <c r="D15" s="620">
        <f>'D-5'!D15/561*100</f>
        <v>0</v>
      </c>
      <c r="E15" s="620">
        <f>'D-5'!E15/1470*100</f>
        <v>6.8027210884353734E-2</v>
      </c>
      <c r="F15" s="620">
        <f>'D-5'!F15/1372*100</f>
        <v>0</v>
      </c>
      <c r="G15" s="621">
        <f>'D-5'!G15/277*100</f>
        <v>0</v>
      </c>
      <c r="H15" s="621">
        <f>'D-5'!H15/1095*100</f>
        <v>0</v>
      </c>
      <c r="I15" s="620">
        <f>'D-5'!I15/659*100</f>
        <v>0.15174506828528073</v>
      </c>
      <c r="J15" s="621">
        <f>'D-5'!J15/284*100</f>
        <v>0</v>
      </c>
      <c r="K15" s="621">
        <f>'D-5'!K15/375*100</f>
        <v>0.26666666666666666</v>
      </c>
      <c r="L15" s="148" t="s">
        <v>204</v>
      </c>
      <c r="M15" s="145" t="s">
        <v>247</v>
      </c>
    </row>
    <row r="16" spans="1:257" ht="24" customHeight="1" thickTop="1" thickBot="1" x14ac:dyDescent="0.25">
      <c r="A16" s="100" t="s">
        <v>373</v>
      </c>
      <c r="B16" s="87" t="s">
        <v>374</v>
      </c>
      <c r="C16" s="622">
        <f>'D-5'!C16/2031*100</f>
        <v>0.14771048744460857</v>
      </c>
      <c r="D16" s="622">
        <f>'D-5'!D16/561*100</f>
        <v>0.53475935828876997</v>
      </c>
      <c r="E16" s="622">
        <f>'D-5'!E16/1470*100</f>
        <v>0</v>
      </c>
      <c r="F16" s="622">
        <f>'D-5'!F16/1372*100</f>
        <v>0.21865889212827988</v>
      </c>
      <c r="G16" s="623">
        <f>'D-5'!G16/277*100</f>
        <v>1.0830324909747291</v>
      </c>
      <c r="H16" s="623">
        <f>'D-5'!H16/1095*100</f>
        <v>0</v>
      </c>
      <c r="I16" s="622">
        <f>'D-5'!I16/659*100</f>
        <v>0</v>
      </c>
      <c r="J16" s="623">
        <f>'D-5'!J16/284*100</f>
        <v>0</v>
      </c>
      <c r="K16" s="623">
        <f>'D-5'!K16/375*100</f>
        <v>0</v>
      </c>
      <c r="L16" s="149" t="s">
        <v>787</v>
      </c>
      <c r="M16" s="100" t="s">
        <v>373</v>
      </c>
    </row>
    <row r="17" spans="1:13" ht="24" customHeight="1" thickTop="1" thickBot="1" x14ac:dyDescent="0.25">
      <c r="A17" s="145" t="s">
        <v>248</v>
      </c>
      <c r="B17" s="86" t="s">
        <v>261</v>
      </c>
      <c r="C17" s="620">
        <f>'D-5'!C17/2031*100</f>
        <v>2.4126046282619398</v>
      </c>
      <c r="D17" s="620">
        <f>'D-5'!D17/561*100</f>
        <v>5.169340463458111</v>
      </c>
      <c r="E17" s="620">
        <f>'D-5'!E17/1470*100</f>
        <v>1.3605442176870748</v>
      </c>
      <c r="F17" s="620">
        <f>'D-5'!F17/1372*100</f>
        <v>1.4577259475218658</v>
      </c>
      <c r="G17" s="621">
        <f>'D-5'!G17/277*100</f>
        <v>4.3321299638989164</v>
      </c>
      <c r="H17" s="621">
        <f>'D-5'!H17/1095*100</f>
        <v>0.73059360730593603</v>
      </c>
      <c r="I17" s="620">
        <f>'D-5'!I17/659*100</f>
        <v>4.4006069802731407</v>
      </c>
      <c r="J17" s="621">
        <f>'D-5'!J17/284*100</f>
        <v>5.9859154929577461</v>
      </c>
      <c r="K17" s="621">
        <f>'D-5'!K17/375*100</f>
        <v>3.2</v>
      </c>
      <c r="L17" s="148" t="s">
        <v>294</v>
      </c>
      <c r="M17" s="145" t="s">
        <v>248</v>
      </c>
    </row>
    <row r="18" spans="1:13" ht="24" customHeight="1" thickTop="1" thickBot="1" x14ac:dyDescent="0.25">
      <c r="A18" s="100" t="s">
        <v>249</v>
      </c>
      <c r="B18" s="87" t="s">
        <v>262</v>
      </c>
      <c r="C18" s="622">
        <f>'D-5'!C18/2031*100</f>
        <v>4.9236829148202862E-2</v>
      </c>
      <c r="D18" s="622">
        <f>'D-5'!D18/561*100</f>
        <v>0.17825311942959002</v>
      </c>
      <c r="E18" s="622">
        <f>'D-5'!E18/1470*100</f>
        <v>0</v>
      </c>
      <c r="F18" s="622">
        <f>'D-5'!F18/1372*100</f>
        <v>7.2886297376093298E-2</v>
      </c>
      <c r="G18" s="623">
        <f>'D-5'!G18/277*100</f>
        <v>0.36101083032490977</v>
      </c>
      <c r="H18" s="623">
        <f>'D-5'!H18/1095*100</f>
        <v>0</v>
      </c>
      <c r="I18" s="622">
        <f>'D-5'!I18/659*100</f>
        <v>0</v>
      </c>
      <c r="J18" s="623">
        <f>'D-5'!J18/284*100</f>
        <v>0</v>
      </c>
      <c r="K18" s="623">
        <f>'D-5'!K18/375*100</f>
        <v>0</v>
      </c>
      <c r="L18" s="149" t="s">
        <v>205</v>
      </c>
      <c r="M18" s="100" t="s">
        <v>249</v>
      </c>
    </row>
    <row r="19" spans="1:13" ht="27" customHeight="1" thickTop="1" thickBot="1" x14ac:dyDescent="0.25">
      <c r="A19" s="145" t="s">
        <v>251</v>
      </c>
      <c r="B19" s="86" t="s">
        <v>263</v>
      </c>
      <c r="C19" s="620">
        <f>'D-5'!C19/2031*100</f>
        <v>3.0526834071885771</v>
      </c>
      <c r="D19" s="620">
        <f>'D-5'!D19/561*100</f>
        <v>4.9910873440285206</v>
      </c>
      <c r="E19" s="620">
        <f>'D-5'!E19/1470*100</f>
        <v>2.3129251700680271</v>
      </c>
      <c r="F19" s="620">
        <f>'D-5'!F19/1372*100</f>
        <v>3.2798833819241979</v>
      </c>
      <c r="G19" s="621">
        <f>'D-5'!G19/277*100</f>
        <v>7.2202166064981945</v>
      </c>
      <c r="H19" s="621">
        <f>'D-5'!H19/1095*100</f>
        <v>2.2831050228310499</v>
      </c>
      <c r="I19" s="620">
        <f>'D-5'!I19/659*100</f>
        <v>2.5796661608497722</v>
      </c>
      <c r="J19" s="621">
        <f>'D-5'!J19/284*100</f>
        <v>2.8169014084507045</v>
      </c>
      <c r="K19" s="621">
        <f>'D-5'!K19/375*100</f>
        <v>2.4</v>
      </c>
      <c r="L19" s="148" t="s">
        <v>250</v>
      </c>
      <c r="M19" s="145" t="s">
        <v>251</v>
      </c>
    </row>
    <row r="20" spans="1:13" ht="38.25" customHeight="1" thickTop="1" thickBot="1" x14ac:dyDescent="0.25">
      <c r="A20" s="100" t="s">
        <v>252</v>
      </c>
      <c r="B20" s="87" t="s">
        <v>264</v>
      </c>
      <c r="C20" s="622">
        <f>'D-5'!C20/2031*100</f>
        <v>3.0526834071885771</v>
      </c>
      <c r="D20" s="622">
        <f>'D-5'!D20/561*100</f>
        <v>4.0998217468805702</v>
      </c>
      <c r="E20" s="622">
        <f>'D-5'!E20/1470*100</f>
        <v>2.6530612244897958</v>
      </c>
      <c r="F20" s="622">
        <f>'D-5'!F20/1372*100</f>
        <v>2.6239067055393588</v>
      </c>
      <c r="G20" s="623">
        <f>'D-5'!G20/277*100</f>
        <v>4.6931407942238268</v>
      </c>
      <c r="H20" s="623">
        <f>'D-5'!H20/1095*100</f>
        <v>2.1004566210045663</v>
      </c>
      <c r="I20" s="622">
        <f>'D-5'!I20/659*100</f>
        <v>3.9453717754172986</v>
      </c>
      <c r="J20" s="623">
        <f>'D-5'!J20/284*100</f>
        <v>3.5211267605633805</v>
      </c>
      <c r="K20" s="623">
        <f>'D-5'!K20/375*100</f>
        <v>4.2666666666666666</v>
      </c>
      <c r="L20" s="149" t="s">
        <v>295</v>
      </c>
      <c r="M20" s="100" t="s">
        <v>252</v>
      </c>
    </row>
    <row r="21" spans="1:13" ht="27" thickTop="1" thickBot="1" x14ac:dyDescent="0.25">
      <c r="A21" s="145" t="s">
        <v>254</v>
      </c>
      <c r="B21" s="86" t="s">
        <v>265</v>
      </c>
      <c r="C21" s="620">
        <f>'D-5'!C21/2031*100</f>
        <v>33.382570162481535</v>
      </c>
      <c r="D21" s="620">
        <f>'D-5'!D21/561*100</f>
        <v>22.281639928698752</v>
      </c>
      <c r="E21" s="620">
        <f>'D-5'!E21/1470*100</f>
        <v>37.61904761904762</v>
      </c>
      <c r="F21" s="620">
        <f>'D-5'!F21/1372*100</f>
        <v>37.463556851311949</v>
      </c>
      <c r="G21" s="621">
        <f>'D-5'!G21/277*100</f>
        <v>23.465703971119133</v>
      </c>
      <c r="H21" s="621">
        <f>'D-5'!H21/1095*100</f>
        <v>41.00456621004566</v>
      </c>
      <c r="I21" s="620">
        <f>'D-5'!I21/659*100</f>
        <v>24.88619119878604</v>
      </c>
      <c r="J21" s="621">
        <f>'D-5'!J21/284*100</f>
        <v>21.12676056338028</v>
      </c>
      <c r="K21" s="621">
        <f>'D-5'!K21/375*100</f>
        <v>27.733333333333331</v>
      </c>
      <c r="L21" s="148" t="s">
        <v>253</v>
      </c>
      <c r="M21" s="145" t="s">
        <v>254</v>
      </c>
    </row>
    <row r="22" spans="1:13" ht="24" customHeight="1" thickTop="1" x14ac:dyDescent="0.2">
      <c r="A22" s="304" t="s">
        <v>256</v>
      </c>
      <c r="B22" s="306" t="s">
        <v>266</v>
      </c>
      <c r="C22" s="624">
        <f>'D-5'!C22/2031*100</f>
        <v>18.857705563761691</v>
      </c>
      <c r="D22" s="624">
        <f>'D-5'!D22/561*100</f>
        <v>6.9518716577540109</v>
      </c>
      <c r="E22" s="624">
        <f>'D-5'!E22/1470*100</f>
        <v>23.401360544217688</v>
      </c>
      <c r="F22" s="624">
        <f>'D-5'!F22/1372*100</f>
        <v>22.813411078717202</v>
      </c>
      <c r="G22" s="625">
        <f>'D-5'!G22/277*100</f>
        <v>10.469314079422382</v>
      </c>
      <c r="H22" s="625">
        <f>'D-5'!H22/1095*100</f>
        <v>25.93607305936073</v>
      </c>
      <c r="I22" s="624">
        <f>'D-5'!I22/659*100</f>
        <v>10.62215477996965</v>
      </c>
      <c r="J22" s="625">
        <f>'D-5'!J22/284*100</f>
        <v>3.5211267605633805</v>
      </c>
      <c r="K22" s="625">
        <f>'D-5'!K22/375*100</f>
        <v>16</v>
      </c>
      <c r="L22" s="150" t="s">
        <v>255</v>
      </c>
      <c r="M22" s="304" t="s">
        <v>256</v>
      </c>
    </row>
    <row r="23" spans="1:13" ht="33" customHeight="1" x14ac:dyDescent="0.2">
      <c r="A23" s="741" t="s">
        <v>26</v>
      </c>
      <c r="B23" s="742"/>
      <c r="C23" s="626">
        <f t="shared" ref="C23:K23" si="0">SUM(C7:C22)</f>
        <v>99.999999999999972</v>
      </c>
      <c r="D23" s="626">
        <f t="shared" si="0"/>
        <v>100</v>
      </c>
      <c r="E23" s="626">
        <f t="shared" si="0"/>
        <v>100</v>
      </c>
      <c r="F23" s="626">
        <f t="shared" si="0"/>
        <v>100</v>
      </c>
      <c r="G23" s="626">
        <f t="shared" si="0"/>
        <v>100</v>
      </c>
      <c r="H23" s="626">
        <f t="shared" si="0"/>
        <v>100</v>
      </c>
      <c r="I23" s="626">
        <f t="shared" si="0"/>
        <v>99.999999999999986</v>
      </c>
      <c r="J23" s="626">
        <f t="shared" si="0"/>
        <v>99.999999999999986</v>
      </c>
      <c r="K23" s="626">
        <f t="shared" si="0"/>
        <v>100</v>
      </c>
      <c r="L23" s="739" t="s">
        <v>27</v>
      </c>
      <c r="M23" s="740"/>
    </row>
  </sheetData>
  <mergeCells count="77">
    <mergeCell ref="A23:B23"/>
    <mergeCell ref="L23:M23"/>
    <mergeCell ref="HC3:HM3"/>
    <mergeCell ref="HN3:HX3"/>
    <mergeCell ref="HY3:II3"/>
    <mergeCell ref="X3:AH3"/>
    <mergeCell ref="AI3:AS3"/>
    <mergeCell ref="AT3:BD3"/>
    <mergeCell ref="BE3:BO3"/>
    <mergeCell ref="BP3:BZ3"/>
    <mergeCell ref="A5:B6"/>
    <mergeCell ref="C5:E5"/>
    <mergeCell ref="F5:H5"/>
    <mergeCell ref="I5:K5"/>
    <mergeCell ref="L5:M6"/>
    <mergeCell ref="IJ3:IT3"/>
    <mergeCell ref="IU3:IW3"/>
    <mergeCell ref="E4:G4"/>
    <mergeCell ref="EO3:EY3"/>
    <mergeCell ref="EZ3:FJ3"/>
    <mergeCell ref="FK3:FU3"/>
    <mergeCell ref="FV3:GF3"/>
    <mergeCell ref="GG3:GQ3"/>
    <mergeCell ref="GR3:HB3"/>
    <mergeCell ref="CA3:CK3"/>
    <mergeCell ref="CL3:CV3"/>
    <mergeCell ref="CW3:DG3"/>
    <mergeCell ref="DH3:DR3"/>
    <mergeCell ref="DS3:EC3"/>
    <mergeCell ref="ED3:EN3"/>
    <mergeCell ref="A3:M3"/>
    <mergeCell ref="IU2:IW2"/>
    <mergeCell ref="ED2:EN2"/>
    <mergeCell ref="EO2:EY2"/>
    <mergeCell ref="EZ2:FJ2"/>
    <mergeCell ref="FK2:FU2"/>
    <mergeCell ref="FV2:GF2"/>
    <mergeCell ref="GG2:GQ2"/>
    <mergeCell ref="GR2:HB2"/>
    <mergeCell ref="HC2:HM2"/>
    <mergeCell ref="HN2:HX2"/>
    <mergeCell ref="HY2:II2"/>
    <mergeCell ref="IJ2:IT2"/>
    <mergeCell ref="BP2:BZ2"/>
    <mergeCell ref="CA2:CK2"/>
    <mergeCell ref="CL2:CV2"/>
    <mergeCell ref="CW2:DG2"/>
    <mergeCell ref="DH2:DR2"/>
    <mergeCell ref="DS2:EC2"/>
    <mergeCell ref="HC1:HM1"/>
    <mergeCell ref="HN1:HX1"/>
    <mergeCell ref="HY1:II1"/>
    <mergeCell ref="IJ1:IT1"/>
    <mergeCell ref="DS1:EC1"/>
    <mergeCell ref="ED1:EN1"/>
    <mergeCell ref="IU1:IW1"/>
    <mergeCell ref="A2:M2"/>
    <mergeCell ref="X2:AH2"/>
    <mergeCell ref="AI2:AS2"/>
    <mergeCell ref="AT2:BD2"/>
    <mergeCell ref="BE2:BO2"/>
    <mergeCell ref="EO1:EY1"/>
    <mergeCell ref="EZ1:FJ1"/>
    <mergeCell ref="FK1:FU1"/>
    <mergeCell ref="FV1:GF1"/>
    <mergeCell ref="GG1:GQ1"/>
    <mergeCell ref="GR1:HB1"/>
    <mergeCell ref="CA1:CK1"/>
    <mergeCell ref="CL1:CV1"/>
    <mergeCell ref="CW1:DG1"/>
    <mergeCell ref="DH1:DR1"/>
    <mergeCell ref="BP1:BZ1"/>
    <mergeCell ref="A1:M1"/>
    <mergeCell ref="X1:AH1"/>
    <mergeCell ref="AI1:AS1"/>
    <mergeCell ref="AT1:BD1"/>
    <mergeCell ref="BE1:BO1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T24"/>
  <sheetViews>
    <sheetView view="pageBreakPreview" zoomScale="85" zoomScaleNormal="100" zoomScaleSheetLayoutView="85" workbookViewId="0">
      <selection activeCell="K4" sqref="K4"/>
    </sheetView>
  </sheetViews>
  <sheetFormatPr defaultRowHeight="15" x14ac:dyDescent="0.25"/>
  <cols>
    <col min="1" max="1" width="42.7109375" style="70" customWidth="1"/>
    <col min="2" max="3" width="8.42578125" style="70" customWidth="1"/>
    <col min="4" max="5" width="7.7109375" style="70" customWidth="1"/>
    <col min="6" max="6" width="8.42578125" style="70" customWidth="1"/>
    <col min="7" max="8" width="7.7109375" style="70" customWidth="1"/>
    <col min="9" max="9" width="7.42578125" style="70" bestFit="1" customWidth="1"/>
    <col min="10" max="10" width="9.7109375" style="70" customWidth="1"/>
    <col min="11" max="11" width="40.7109375" style="70" customWidth="1"/>
    <col min="12" max="12" width="9.140625" style="29" customWidth="1"/>
    <col min="13" max="254" width="9.140625" style="29"/>
    <col min="255" max="255" width="42.7109375" style="29" customWidth="1"/>
    <col min="256" max="256" width="7.7109375" style="29" customWidth="1"/>
    <col min="257" max="257" width="8.42578125" style="29" customWidth="1"/>
    <col min="258" max="259" width="7.7109375" style="29" customWidth="1"/>
    <col min="260" max="260" width="8.42578125" style="29" customWidth="1"/>
    <col min="261" max="262" width="7.7109375" style="29" customWidth="1"/>
    <col min="263" max="263" width="8.42578125" style="29" customWidth="1"/>
    <col min="264" max="264" width="7.7109375" style="29" customWidth="1"/>
    <col min="265" max="265" width="40.7109375" style="29" customWidth="1"/>
    <col min="266" max="510" width="9.140625" style="29"/>
    <col min="511" max="511" width="42.7109375" style="29" customWidth="1"/>
    <col min="512" max="512" width="7.7109375" style="29" customWidth="1"/>
    <col min="513" max="513" width="8.42578125" style="29" customWidth="1"/>
    <col min="514" max="515" width="7.7109375" style="29" customWidth="1"/>
    <col min="516" max="516" width="8.42578125" style="29" customWidth="1"/>
    <col min="517" max="518" width="7.7109375" style="29" customWidth="1"/>
    <col min="519" max="519" width="8.42578125" style="29" customWidth="1"/>
    <col min="520" max="520" width="7.7109375" style="29" customWidth="1"/>
    <col min="521" max="521" width="40.7109375" style="29" customWidth="1"/>
    <col min="522" max="766" width="9.140625" style="29"/>
    <col min="767" max="767" width="42.7109375" style="29" customWidth="1"/>
    <col min="768" max="768" width="7.7109375" style="29" customWidth="1"/>
    <col min="769" max="769" width="8.42578125" style="29" customWidth="1"/>
    <col min="770" max="771" width="7.7109375" style="29" customWidth="1"/>
    <col min="772" max="772" width="8.42578125" style="29" customWidth="1"/>
    <col min="773" max="774" width="7.7109375" style="29" customWidth="1"/>
    <col min="775" max="775" width="8.42578125" style="29" customWidth="1"/>
    <col min="776" max="776" width="7.7109375" style="29" customWidth="1"/>
    <col min="777" max="777" width="40.7109375" style="29" customWidth="1"/>
    <col min="778" max="1022" width="9.140625" style="29"/>
    <col min="1023" max="1023" width="42.7109375" style="29" customWidth="1"/>
    <col min="1024" max="1024" width="7.7109375" style="29" customWidth="1"/>
    <col min="1025" max="1025" width="8.42578125" style="29" customWidth="1"/>
    <col min="1026" max="1027" width="7.7109375" style="29" customWidth="1"/>
    <col min="1028" max="1028" width="8.42578125" style="29" customWidth="1"/>
    <col min="1029" max="1030" width="7.7109375" style="29" customWidth="1"/>
    <col min="1031" max="1031" width="8.42578125" style="29" customWidth="1"/>
    <col min="1032" max="1032" width="7.7109375" style="29" customWidth="1"/>
    <col min="1033" max="1033" width="40.7109375" style="29" customWidth="1"/>
    <col min="1034" max="1278" width="9.140625" style="29"/>
    <col min="1279" max="1279" width="42.7109375" style="29" customWidth="1"/>
    <col min="1280" max="1280" width="7.7109375" style="29" customWidth="1"/>
    <col min="1281" max="1281" width="8.42578125" style="29" customWidth="1"/>
    <col min="1282" max="1283" width="7.7109375" style="29" customWidth="1"/>
    <col min="1284" max="1284" width="8.42578125" style="29" customWidth="1"/>
    <col min="1285" max="1286" width="7.7109375" style="29" customWidth="1"/>
    <col min="1287" max="1287" width="8.42578125" style="29" customWidth="1"/>
    <col min="1288" max="1288" width="7.7109375" style="29" customWidth="1"/>
    <col min="1289" max="1289" width="40.7109375" style="29" customWidth="1"/>
    <col min="1290" max="1534" width="9.140625" style="29"/>
    <col min="1535" max="1535" width="42.7109375" style="29" customWidth="1"/>
    <col min="1536" max="1536" width="7.7109375" style="29" customWidth="1"/>
    <col min="1537" max="1537" width="8.42578125" style="29" customWidth="1"/>
    <col min="1538" max="1539" width="7.7109375" style="29" customWidth="1"/>
    <col min="1540" max="1540" width="8.42578125" style="29" customWidth="1"/>
    <col min="1541" max="1542" width="7.7109375" style="29" customWidth="1"/>
    <col min="1543" max="1543" width="8.42578125" style="29" customWidth="1"/>
    <col min="1544" max="1544" width="7.7109375" style="29" customWidth="1"/>
    <col min="1545" max="1545" width="40.7109375" style="29" customWidth="1"/>
    <col min="1546" max="1790" width="9.140625" style="29"/>
    <col min="1791" max="1791" width="42.7109375" style="29" customWidth="1"/>
    <col min="1792" max="1792" width="7.7109375" style="29" customWidth="1"/>
    <col min="1793" max="1793" width="8.42578125" style="29" customWidth="1"/>
    <col min="1794" max="1795" width="7.7109375" style="29" customWidth="1"/>
    <col min="1796" max="1796" width="8.42578125" style="29" customWidth="1"/>
    <col min="1797" max="1798" width="7.7109375" style="29" customWidth="1"/>
    <col min="1799" max="1799" width="8.42578125" style="29" customWidth="1"/>
    <col min="1800" max="1800" width="7.7109375" style="29" customWidth="1"/>
    <col min="1801" max="1801" width="40.7109375" style="29" customWidth="1"/>
    <col min="1802" max="2046" width="9.140625" style="29"/>
    <col min="2047" max="2047" width="42.7109375" style="29" customWidth="1"/>
    <col min="2048" max="2048" width="7.7109375" style="29" customWidth="1"/>
    <col min="2049" max="2049" width="8.42578125" style="29" customWidth="1"/>
    <col min="2050" max="2051" width="7.7109375" style="29" customWidth="1"/>
    <col min="2052" max="2052" width="8.42578125" style="29" customWidth="1"/>
    <col min="2053" max="2054" width="7.7109375" style="29" customWidth="1"/>
    <col min="2055" max="2055" width="8.42578125" style="29" customWidth="1"/>
    <col min="2056" max="2056" width="7.7109375" style="29" customWidth="1"/>
    <col min="2057" max="2057" width="40.7109375" style="29" customWidth="1"/>
    <col min="2058" max="2302" width="9.140625" style="29"/>
    <col min="2303" max="2303" width="42.7109375" style="29" customWidth="1"/>
    <col min="2304" max="2304" width="7.7109375" style="29" customWidth="1"/>
    <col min="2305" max="2305" width="8.42578125" style="29" customWidth="1"/>
    <col min="2306" max="2307" width="7.7109375" style="29" customWidth="1"/>
    <col min="2308" max="2308" width="8.42578125" style="29" customWidth="1"/>
    <col min="2309" max="2310" width="7.7109375" style="29" customWidth="1"/>
    <col min="2311" max="2311" width="8.42578125" style="29" customWidth="1"/>
    <col min="2312" max="2312" width="7.7109375" style="29" customWidth="1"/>
    <col min="2313" max="2313" width="40.7109375" style="29" customWidth="1"/>
    <col min="2314" max="2558" width="9.140625" style="29"/>
    <col min="2559" max="2559" width="42.7109375" style="29" customWidth="1"/>
    <col min="2560" max="2560" width="7.7109375" style="29" customWidth="1"/>
    <col min="2561" max="2561" width="8.42578125" style="29" customWidth="1"/>
    <col min="2562" max="2563" width="7.7109375" style="29" customWidth="1"/>
    <col min="2564" max="2564" width="8.42578125" style="29" customWidth="1"/>
    <col min="2565" max="2566" width="7.7109375" style="29" customWidth="1"/>
    <col min="2567" max="2567" width="8.42578125" style="29" customWidth="1"/>
    <col min="2568" max="2568" width="7.7109375" style="29" customWidth="1"/>
    <col min="2569" max="2569" width="40.7109375" style="29" customWidth="1"/>
    <col min="2570" max="2814" width="9.140625" style="29"/>
    <col min="2815" max="2815" width="42.7109375" style="29" customWidth="1"/>
    <col min="2816" max="2816" width="7.7109375" style="29" customWidth="1"/>
    <col min="2817" max="2817" width="8.42578125" style="29" customWidth="1"/>
    <col min="2818" max="2819" width="7.7109375" style="29" customWidth="1"/>
    <col min="2820" max="2820" width="8.42578125" style="29" customWidth="1"/>
    <col min="2821" max="2822" width="7.7109375" style="29" customWidth="1"/>
    <col min="2823" max="2823" width="8.42578125" style="29" customWidth="1"/>
    <col min="2824" max="2824" width="7.7109375" style="29" customWidth="1"/>
    <col min="2825" max="2825" width="40.7109375" style="29" customWidth="1"/>
    <col min="2826" max="3070" width="9.140625" style="29"/>
    <col min="3071" max="3071" width="42.7109375" style="29" customWidth="1"/>
    <col min="3072" max="3072" width="7.7109375" style="29" customWidth="1"/>
    <col min="3073" max="3073" width="8.42578125" style="29" customWidth="1"/>
    <col min="3074" max="3075" width="7.7109375" style="29" customWidth="1"/>
    <col min="3076" max="3076" width="8.42578125" style="29" customWidth="1"/>
    <col min="3077" max="3078" width="7.7109375" style="29" customWidth="1"/>
    <col min="3079" max="3079" width="8.42578125" style="29" customWidth="1"/>
    <col min="3080" max="3080" width="7.7109375" style="29" customWidth="1"/>
    <col min="3081" max="3081" width="40.7109375" style="29" customWidth="1"/>
    <col min="3082" max="3326" width="9.140625" style="29"/>
    <col min="3327" max="3327" width="42.7109375" style="29" customWidth="1"/>
    <col min="3328" max="3328" width="7.7109375" style="29" customWidth="1"/>
    <col min="3329" max="3329" width="8.42578125" style="29" customWidth="1"/>
    <col min="3330" max="3331" width="7.7109375" style="29" customWidth="1"/>
    <col min="3332" max="3332" width="8.42578125" style="29" customWidth="1"/>
    <col min="3333" max="3334" width="7.7109375" style="29" customWidth="1"/>
    <col min="3335" max="3335" width="8.42578125" style="29" customWidth="1"/>
    <col min="3336" max="3336" width="7.7109375" style="29" customWidth="1"/>
    <col min="3337" max="3337" width="40.7109375" style="29" customWidth="1"/>
    <col min="3338" max="3582" width="9.140625" style="29"/>
    <col min="3583" max="3583" width="42.7109375" style="29" customWidth="1"/>
    <col min="3584" max="3584" width="7.7109375" style="29" customWidth="1"/>
    <col min="3585" max="3585" width="8.42578125" style="29" customWidth="1"/>
    <col min="3586" max="3587" width="7.7109375" style="29" customWidth="1"/>
    <col min="3588" max="3588" width="8.42578125" style="29" customWidth="1"/>
    <col min="3589" max="3590" width="7.7109375" style="29" customWidth="1"/>
    <col min="3591" max="3591" width="8.42578125" style="29" customWidth="1"/>
    <col min="3592" max="3592" width="7.7109375" style="29" customWidth="1"/>
    <col min="3593" max="3593" width="40.7109375" style="29" customWidth="1"/>
    <col min="3594" max="3838" width="9.140625" style="29"/>
    <col min="3839" max="3839" width="42.7109375" style="29" customWidth="1"/>
    <col min="3840" max="3840" width="7.7109375" style="29" customWidth="1"/>
    <col min="3841" max="3841" width="8.42578125" style="29" customWidth="1"/>
    <col min="3842" max="3843" width="7.7109375" style="29" customWidth="1"/>
    <col min="3844" max="3844" width="8.42578125" style="29" customWidth="1"/>
    <col min="3845" max="3846" width="7.7109375" style="29" customWidth="1"/>
    <col min="3847" max="3847" width="8.42578125" style="29" customWidth="1"/>
    <col min="3848" max="3848" width="7.7109375" style="29" customWidth="1"/>
    <col min="3849" max="3849" width="40.7109375" style="29" customWidth="1"/>
    <col min="3850" max="4094" width="9.140625" style="29"/>
    <col min="4095" max="4095" width="42.7109375" style="29" customWidth="1"/>
    <col min="4096" max="4096" width="7.7109375" style="29" customWidth="1"/>
    <col min="4097" max="4097" width="8.42578125" style="29" customWidth="1"/>
    <col min="4098" max="4099" width="7.7109375" style="29" customWidth="1"/>
    <col min="4100" max="4100" width="8.42578125" style="29" customWidth="1"/>
    <col min="4101" max="4102" width="7.7109375" style="29" customWidth="1"/>
    <col min="4103" max="4103" width="8.42578125" style="29" customWidth="1"/>
    <col min="4104" max="4104" width="7.7109375" style="29" customWidth="1"/>
    <col min="4105" max="4105" width="40.7109375" style="29" customWidth="1"/>
    <col min="4106" max="4350" width="9.140625" style="29"/>
    <col min="4351" max="4351" width="42.7109375" style="29" customWidth="1"/>
    <col min="4352" max="4352" width="7.7109375" style="29" customWidth="1"/>
    <col min="4353" max="4353" width="8.42578125" style="29" customWidth="1"/>
    <col min="4354" max="4355" width="7.7109375" style="29" customWidth="1"/>
    <col min="4356" max="4356" width="8.42578125" style="29" customWidth="1"/>
    <col min="4357" max="4358" width="7.7109375" style="29" customWidth="1"/>
    <col min="4359" max="4359" width="8.42578125" style="29" customWidth="1"/>
    <col min="4360" max="4360" width="7.7109375" style="29" customWidth="1"/>
    <col min="4361" max="4361" width="40.7109375" style="29" customWidth="1"/>
    <col min="4362" max="4606" width="9.140625" style="29"/>
    <col min="4607" max="4607" width="42.7109375" style="29" customWidth="1"/>
    <col min="4608" max="4608" width="7.7109375" style="29" customWidth="1"/>
    <col min="4609" max="4609" width="8.42578125" style="29" customWidth="1"/>
    <col min="4610" max="4611" width="7.7109375" style="29" customWidth="1"/>
    <col min="4612" max="4612" width="8.42578125" style="29" customWidth="1"/>
    <col min="4613" max="4614" width="7.7109375" style="29" customWidth="1"/>
    <col min="4615" max="4615" width="8.42578125" style="29" customWidth="1"/>
    <col min="4616" max="4616" width="7.7109375" style="29" customWidth="1"/>
    <col min="4617" max="4617" width="40.7109375" style="29" customWidth="1"/>
    <col min="4618" max="4862" width="9.140625" style="29"/>
    <col min="4863" max="4863" width="42.7109375" style="29" customWidth="1"/>
    <col min="4864" max="4864" width="7.7109375" style="29" customWidth="1"/>
    <col min="4865" max="4865" width="8.42578125" style="29" customWidth="1"/>
    <col min="4866" max="4867" width="7.7109375" style="29" customWidth="1"/>
    <col min="4868" max="4868" width="8.42578125" style="29" customWidth="1"/>
    <col min="4869" max="4870" width="7.7109375" style="29" customWidth="1"/>
    <col min="4871" max="4871" width="8.42578125" style="29" customWidth="1"/>
    <col min="4872" max="4872" width="7.7109375" style="29" customWidth="1"/>
    <col min="4873" max="4873" width="40.7109375" style="29" customWidth="1"/>
    <col min="4874" max="5118" width="9.140625" style="29"/>
    <col min="5119" max="5119" width="42.7109375" style="29" customWidth="1"/>
    <col min="5120" max="5120" width="7.7109375" style="29" customWidth="1"/>
    <col min="5121" max="5121" width="8.42578125" style="29" customWidth="1"/>
    <col min="5122" max="5123" width="7.7109375" style="29" customWidth="1"/>
    <col min="5124" max="5124" width="8.42578125" style="29" customWidth="1"/>
    <col min="5125" max="5126" width="7.7109375" style="29" customWidth="1"/>
    <col min="5127" max="5127" width="8.42578125" style="29" customWidth="1"/>
    <col min="5128" max="5128" width="7.7109375" style="29" customWidth="1"/>
    <col min="5129" max="5129" width="40.7109375" style="29" customWidth="1"/>
    <col min="5130" max="5374" width="9.140625" style="29"/>
    <col min="5375" max="5375" width="42.7109375" style="29" customWidth="1"/>
    <col min="5376" max="5376" width="7.7109375" style="29" customWidth="1"/>
    <col min="5377" max="5377" width="8.42578125" style="29" customWidth="1"/>
    <col min="5378" max="5379" width="7.7109375" style="29" customWidth="1"/>
    <col min="5380" max="5380" width="8.42578125" style="29" customWidth="1"/>
    <col min="5381" max="5382" width="7.7109375" style="29" customWidth="1"/>
    <col min="5383" max="5383" width="8.42578125" style="29" customWidth="1"/>
    <col min="5384" max="5384" width="7.7109375" style="29" customWidth="1"/>
    <col min="5385" max="5385" width="40.7109375" style="29" customWidth="1"/>
    <col min="5386" max="5630" width="9.140625" style="29"/>
    <col min="5631" max="5631" width="42.7109375" style="29" customWidth="1"/>
    <col min="5632" max="5632" width="7.7109375" style="29" customWidth="1"/>
    <col min="5633" max="5633" width="8.42578125" style="29" customWidth="1"/>
    <col min="5634" max="5635" width="7.7109375" style="29" customWidth="1"/>
    <col min="5636" max="5636" width="8.42578125" style="29" customWidth="1"/>
    <col min="5637" max="5638" width="7.7109375" style="29" customWidth="1"/>
    <col min="5639" max="5639" width="8.42578125" style="29" customWidth="1"/>
    <col min="5640" max="5640" width="7.7109375" style="29" customWidth="1"/>
    <col min="5641" max="5641" width="40.7109375" style="29" customWidth="1"/>
    <col min="5642" max="5886" width="9.140625" style="29"/>
    <col min="5887" max="5887" width="42.7109375" style="29" customWidth="1"/>
    <col min="5888" max="5888" width="7.7109375" style="29" customWidth="1"/>
    <col min="5889" max="5889" width="8.42578125" style="29" customWidth="1"/>
    <col min="5890" max="5891" width="7.7109375" style="29" customWidth="1"/>
    <col min="5892" max="5892" width="8.42578125" style="29" customWidth="1"/>
    <col min="5893" max="5894" width="7.7109375" style="29" customWidth="1"/>
    <col min="5895" max="5895" width="8.42578125" style="29" customWidth="1"/>
    <col min="5896" max="5896" width="7.7109375" style="29" customWidth="1"/>
    <col min="5897" max="5897" width="40.7109375" style="29" customWidth="1"/>
    <col min="5898" max="6142" width="9.140625" style="29"/>
    <col min="6143" max="6143" width="42.7109375" style="29" customWidth="1"/>
    <col min="6144" max="6144" width="7.7109375" style="29" customWidth="1"/>
    <col min="6145" max="6145" width="8.42578125" style="29" customWidth="1"/>
    <col min="6146" max="6147" width="7.7109375" style="29" customWidth="1"/>
    <col min="6148" max="6148" width="8.42578125" style="29" customWidth="1"/>
    <col min="6149" max="6150" width="7.7109375" style="29" customWidth="1"/>
    <col min="6151" max="6151" width="8.42578125" style="29" customWidth="1"/>
    <col min="6152" max="6152" width="7.7109375" style="29" customWidth="1"/>
    <col min="6153" max="6153" width="40.7109375" style="29" customWidth="1"/>
    <col min="6154" max="6398" width="9.140625" style="29"/>
    <col min="6399" max="6399" width="42.7109375" style="29" customWidth="1"/>
    <col min="6400" max="6400" width="7.7109375" style="29" customWidth="1"/>
    <col min="6401" max="6401" width="8.42578125" style="29" customWidth="1"/>
    <col min="6402" max="6403" width="7.7109375" style="29" customWidth="1"/>
    <col min="6404" max="6404" width="8.42578125" style="29" customWidth="1"/>
    <col min="6405" max="6406" width="7.7109375" style="29" customWidth="1"/>
    <col min="6407" max="6407" width="8.42578125" style="29" customWidth="1"/>
    <col min="6408" max="6408" width="7.7109375" style="29" customWidth="1"/>
    <col min="6409" max="6409" width="40.7109375" style="29" customWidth="1"/>
    <col min="6410" max="6654" width="9.140625" style="29"/>
    <col min="6655" max="6655" width="42.7109375" style="29" customWidth="1"/>
    <col min="6656" max="6656" width="7.7109375" style="29" customWidth="1"/>
    <col min="6657" max="6657" width="8.42578125" style="29" customWidth="1"/>
    <col min="6658" max="6659" width="7.7109375" style="29" customWidth="1"/>
    <col min="6660" max="6660" width="8.42578125" style="29" customWidth="1"/>
    <col min="6661" max="6662" width="7.7109375" style="29" customWidth="1"/>
    <col min="6663" max="6663" width="8.42578125" style="29" customWidth="1"/>
    <col min="6664" max="6664" width="7.7109375" style="29" customWidth="1"/>
    <col min="6665" max="6665" width="40.7109375" style="29" customWidth="1"/>
    <col min="6666" max="6910" width="9.140625" style="29"/>
    <col min="6911" max="6911" width="42.7109375" style="29" customWidth="1"/>
    <col min="6912" max="6912" width="7.7109375" style="29" customWidth="1"/>
    <col min="6913" max="6913" width="8.42578125" style="29" customWidth="1"/>
    <col min="6914" max="6915" width="7.7109375" style="29" customWidth="1"/>
    <col min="6916" max="6916" width="8.42578125" style="29" customWidth="1"/>
    <col min="6917" max="6918" width="7.7109375" style="29" customWidth="1"/>
    <col min="6919" max="6919" width="8.42578125" style="29" customWidth="1"/>
    <col min="6920" max="6920" width="7.7109375" style="29" customWidth="1"/>
    <col min="6921" max="6921" width="40.7109375" style="29" customWidth="1"/>
    <col min="6922" max="7166" width="9.140625" style="29"/>
    <col min="7167" max="7167" width="42.7109375" style="29" customWidth="1"/>
    <col min="7168" max="7168" width="7.7109375" style="29" customWidth="1"/>
    <col min="7169" max="7169" width="8.42578125" style="29" customWidth="1"/>
    <col min="7170" max="7171" width="7.7109375" style="29" customWidth="1"/>
    <col min="7172" max="7172" width="8.42578125" style="29" customWidth="1"/>
    <col min="7173" max="7174" width="7.7109375" style="29" customWidth="1"/>
    <col min="7175" max="7175" width="8.42578125" style="29" customWidth="1"/>
    <col min="7176" max="7176" width="7.7109375" style="29" customWidth="1"/>
    <col min="7177" max="7177" width="40.7109375" style="29" customWidth="1"/>
    <col min="7178" max="7422" width="9.140625" style="29"/>
    <col min="7423" max="7423" width="42.7109375" style="29" customWidth="1"/>
    <col min="7424" max="7424" width="7.7109375" style="29" customWidth="1"/>
    <col min="7425" max="7425" width="8.42578125" style="29" customWidth="1"/>
    <col min="7426" max="7427" width="7.7109375" style="29" customWidth="1"/>
    <col min="7428" max="7428" width="8.42578125" style="29" customWidth="1"/>
    <col min="7429" max="7430" width="7.7109375" style="29" customWidth="1"/>
    <col min="7431" max="7431" width="8.42578125" style="29" customWidth="1"/>
    <col min="7432" max="7432" width="7.7109375" style="29" customWidth="1"/>
    <col min="7433" max="7433" width="40.7109375" style="29" customWidth="1"/>
    <col min="7434" max="7678" width="9.140625" style="29"/>
    <col min="7679" max="7679" width="42.7109375" style="29" customWidth="1"/>
    <col min="7680" max="7680" width="7.7109375" style="29" customWidth="1"/>
    <col min="7681" max="7681" width="8.42578125" style="29" customWidth="1"/>
    <col min="7682" max="7683" width="7.7109375" style="29" customWidth="1"/>
    <col min="7684" max="7684" width="8.42578125" style="29" customWidth="1"/>
    <col min="7685" max="7686" width="7.7109375" style="29" customWidth="1"/>
    <col min="7687" max="7687" width="8.42578125" style="29" customWidth="1"/>
    <col min="7688" max="7688" width="7.7109375" style="29" customWidth="1"/>
    <col min="7689" max="7689" width="40.7109375" style="29" customWidth="1"/>
    <col min="7690" max="7934" width="9.140625" style="29"/>
    <col min="7935" max="7935" width="42.7109375" style="29" customWidth="1"/>
    <col min="7936" max="7936" width="7.7109375" style="29" customWidth="1"/>
    <col min="7937" max="7937" width="8.42578125" style="29" customWidth="1"/>
    <col min="7938" max="7939" width="7.7109375" style="29" customWidth="1"/>
    <col min="7940" max="7940" width="8.42578125" style="29" customWidth="1"/>
    <col min="7941" max="7942" width="7.7109375" style="29" customWidth="1"/>
    <col min="7943" max="7943" width="8.42578125" style="29" customWidth="1"/>
    <col min="7944" max="7944" width="7.7109375" style="29" customWidth="1"/>
    <col min="7945" max="7945" width="40.7109375" style="29" customWidth="1"/>
    <col min="7946" max="8190" width="9.140625" style="29"/>
    <col min="8191" max="8191" width="42.7109375" style="29" customWidth="1"/>
    <col min="8192" max="8192" width="7.7109375" style="29" customWidth="1"/>
    <col min="8193" max="8193" width="8.42578125" style="29" customWidth="1"/>
    <col min="8194" max="8195" width="7.7109375" style="29" customWidth="1"/>
    <col min="8196" max="8196" width="8.42578125" style="29" customWidth="1"/>
    <col min="8197" max="8198" width="7.7109375" style="29" customWidth="1"/>
    <col min="8199" max="8199" width="8.42578125" style="29" customWidth="1"/>
    <col min="8200" max="8200" width="7.7109375" style="29" customWidth="1"/>
    <col min="8201" max="8201" width="40.7109375" style="29" customWidth="1"/>
    <col min="8202" max="8446" width="9.140625" style="29"/>
    <col min="8447" max="8447" width="42.7109375" style="29" customWidth="1"/>
    <col min="8448" max="8448" width="7.7109375" style="29" customWidth="1"/>
    <col min="8449" max="8449" width="8.42578125" style="29" customWidth="1"/>
    <col min="8450" max="8451" width="7.7109375" style="29" customWidth="1"/>
    <col min="8452" max="8452" width="8.42578125" style="29" customWidth="1"/>
    <col min="8453" max="8454" width="7.7109375" style="29" customWidth="1"/>
    <col min="8455" max="8455" width="8.42578125" style="29" customWidth="1"/>
    <col min="8456" max="8456" width="7.7109375" style="29" customWidth="1"/>
    <col min="8457" max="8457" width="40.7109375" style="29" customWidth="1"/>
    <col min="8458" max="8702" width="9.140625" style="29"/>
    <col min="8703" max="8703" width="42.7109375" style="29" customWidth="1"/>
    <col min="8704" max="8704" width="7.7109375" style="29" customWidth="1"/>
    <col min="8705" max="8705" width="8.42578125" style="29" customWidth="1"/>
    <col min="8706" max="8707" width="7.7109375" style="29" customWidth="1"/>
    <col min="8708" max="8708" width="8.42578125" style="29" customWidth="1"/>
    <col min="8709" max="8710" width="7.7109375" style="29" customWidth="1"/>
    <col min="8711" max="8711" width="8.42578125" style="29" customWidth="1"/>
    <col min="8712" max="8712" width="7.7109375" style="29" customWidth="1"/>
    <col min="8713" max="8713" width="40.7109375" style="29" customWidth="1"/>
    <col min="8714" max="8958" width="9.140625" style="29"/>
    <col min="8959" max="8959" width="42.7109375" style="29" customWidth="1"/>
    <col min="8960" max="8960" width="7.7109375" style="29" customWidth="1"/>
    <col min="8961" max="8961" width="8.42578125" style="29" customWidth="1"/>
    <col min="8962" max="8963" width="7.7109375" style="29" customWidth="1"/>
    <col min="8964" max="8964" width="8.42578125" style="29" customWidth="1"/>
    <col min="8965" max="8966" width="7.7109375" style="29" customWidth="1"/>
    <col min="8967" max="8967" width="8.42578125" style="29" customWidth="1"/>
    <col min="8968" max="8968" width="7.7109375" style="29" customWidth="1"/>
    <col min="8969" max="8969" width="40.7109375" style="29" customWidth="1"/>
    <col min="8970" max="9214" width="9.140625" style="29"/>
    <col min="9215" max="9215" width="42.7109375" style="29" customWidth="1"/>
    <col min="9216" max="9216" width="7.7109375" style="29" customWidth="1"/>
    <col min="9217" max="9217" width="8.42578125" style="29" customWidth="1"/>
    <col min="9218" max="9219" width="7.7109375" style="29" customWidth="1"/>
    <col min="9220" max="9220" width="8.42578125" style="29" customWidth="1"/>
    <col min="9221" max="9222" width="7.7109375" style="29" customWidth="1"/>
    <col min="9223" max="9223" width="8.42578125" style="29" customWidth="1"/>
    <col min="9224" max="9224" width="7.7109375" style="29" customWidth="1"/>
    <col min="9225" max="9225" width="40.7109375" style="29" customWidth="1"/>
    <col min="9226" max="9470" width="9.140625" style="29"/>
    <col min="9471" max="9471" width="42.7109375" style="29" customWidth="1"/>
    <col min="9472" max="9472" width="7.7109375" style="29" customWidth="1"/>
    <col min="9473" max="9473" width="8.42578125" style="29" customWidth="1"/>
    <col min="9474" max="9475" width="7.7109375" style="29" customWidth="1"/>
    <col min="9476" max="9476" width="8.42578125" style="29" customWidth="1"/>
    <col min="9477" max="9478" width="7.7109375" style="29" customWidth="1"/>
    <col min="9479" max="9479" width="8.42578125" style="29" customWidth="1"/>
    <col min="9480" max="9480" width="7.7109375" style="29" customWidth="1"/>
    <col min="9481" max="9481" width="40.7109375" style="29" customWidth="1"/>
    <col min="9482" max="9726" width="9.140625" style="29"/>
    <col min="9727" max="9727" width="42.7109375" style="29" customWidth="1"/>
    <col min="9728" max="9728" width="7.7109375" style="29" customWidth="1"/>
    <col min="9729" max="9729" width="8.42578125" style="29" customWidth="1"/>
    <col min="9730" max="9731" width="7.7109375" style="29" customWidth="1"/>
    <col min="9732" max="9732" width="8.42578125" style="29" customWidth="1"/>
    <col min="9733" max="9734" width="7.7109375" style="29" customWidth="1"/>
    <col min="9735" max="9735" width="8.42578125" style="29" customWidth="1"/>
    <col min="9736" max="9736" width="7.7109375" style="29" customWidth="1"/>
    <col min="9737" max="9737" width="40.7109375" style="29" customWidth="1"/>
    <col min="9738" max="9982" width="9.140625" style="29"/>
    <col min="9983" max="9983" width="42.7109375" style="29" customWidth="1"/>
    <col min="9984" max="9984" width="7.7109375" style="29" customWidth="1"/>
    <col min="9985" max="9985" width="8.42578125" style="29" customWidth="1"/>
    <col min="9986" max="9987" width="7.7109375" style="29" customWidth="1"/>
    <col min="9988" max="9988" width="8.42578125" style="29" customWidth="1"/>
    <col min="9989" max="9990" width="7.7109375" style="29" customWidth="1"/>
    <col min="9991" max="9991" width="8.42578125" style="29" customWidth="1"/>
    <col min="9992" max="9992" width="7.7109375" style="29" customWidth="1"/>
    <col min="9993" max="9993" width="40.7109375" style="29" customWidth="1"/>
    <col min="9994" max="10238" width="9.140625" style="29"/>
    <col min="10239" max="10239" width="42.7109375" style="29" customWidth="1"/>
    <col min="10240" max="10240" width="7.7109375" style="29" customWidth="1"/>
    <col min="10241" max="10241" width="8.42578125" style="29" customWidth="1"/>
    <col min="10242" max="10243" width="7.7109375" style="29" customWidth="1"/>
    <col min="10244" max="10244" width="8.42578125" style="29" customWidth="1"/>
    <col min="10245" max="10246" width="7.7109375" style="29" customWidth="1"/>
    <col min="10247" max="10247" width="8.42578125" style="29" customWidth="1"/>
    <col min="10248" max="10248" width="7.7109375" style="29" customWidth="1"/>
    <col min="10249" max="10249" width="40.7109375" style="29" customWidth="1"/>
    <col min="10250" max="10494" width="9.140625" style="29"/>
    <col min="10495" max="10495" width="42.7109375" style="29" customWidth="1"/>
    <col min="10496" max="10496" width="7.7109375" style="29" customWidth="1"/>
    <col min="10497" max="10497" width="8.42578125" style="29" customWidth="1"/>
    <col min="10498" max="10499" width="7.7109375" style="29" customWidth="1"/>
    <col min="10500" max="10500" width="8.42578125" style="29" customWidth="1"/>
    <col min="10501" max="10502" width="7.7109375" style="29" customWidth="1"/>
    <col min="10503" max="10503" width="8.42578125" style="29" customWidth="1"/>
    <col min="10504" max="10504" width="7.7109375" style="29" customWidth="1"/>
    <col min="10505" max="10505" width="40.7109375" style="29" customWidth="1"/>
    <col min="10506" max="10750" width="9.140625" style="29"/>
    <col min="10751" max="10751" width="42.7109375" style="29" customWidth="1"/>
    <col min="10752" max="10752" width="7.7109375" style="29" customWidth="1"/>
    <col min="10753" max="10753" width="8.42578125" style="29" customWidth="1"/>
    <col min="10754" max="10755" width="7.7109375" style="29" customWidth="1"/>
    <col min="10756" max="10756" width="8.42578125" style="29" customWidth="1"/>
    <col min="10757" max="10758" width="7.7109375" style="29" customWidth="1"/>
    <col min="10759" max="10759" width="8.42578125" style="29" customWidth="1"/>
    <col min="10760" max="10760" width="7.7109375" style="29" customWidth="1"/>
    <col min="10761" max="10761" width="40.7109375" style="29" customWidth="1"/>
    <col min="10762" max="11006" width="9.140625" style="29"/>
    <col min="11007" max="11007" width="42.7109375" style="29" customWidth="1"/>
    <col min="11008" max="11008" width="7.7109375" style="29" customWidth="1"/>
    <col min="11009" max="11009" width="8.42578125" style="29" customWidth="1"/>
    <col min="11010" max="11011" width="7.7109375" style="29" customWidth="1"/>
    <col min="11012" max="11012" width="8.42578125" style="29" customWidth="1"/>
    <col min="11013" max="11014" width="7.7109375" style="29" customWidth="1"/>
    <col min="11015" max="11015" width="8.42578125" style="29" customWidth="1"/>
    <col min="11016" max="11016" width="7.7109375" style="29" customWidth="1"/>
    <col min="11017" max="11017" width="40.7109375" style="29" customWidth="1"/>
    <col min="11018" max="11262" width="9.140625" style="29"/>
    <col min="11263" max="11263" width="42.7109375" style="29" customWidth="1"/>
    <col min="11264" max="11264" width="7.7109375" style="29" customWidth="1"/>
    <col min="11265" max="11265" width="8.42578125" style="29" customWidth="1"/>
    <col min="11266" max="11267" width="7.7109375" style="29" customWidth="1"/>
    <col min="11268" max="11268" width="8.42578125" style="29" customWidth="1"/>
    <col min="11269" max="11270" width="7.7109375" style="29" customWidth="1"/>
    <col min="11271" max="11271" width="8.42578125" style="29" customWidth="1"/>
    <col min="11272" max="11272" width="7.7109375" style="29" customWidth="1"/>
    <col min="11273" max="11273" width="40.7109375" style="29" customWidth="1"/>
    <col min="11274" max="11518" width="9.140625" style="29"/>
    <col min="11519" max="11519" width="42.7109375" style="29" customWidth="1"/>
    <col min="11520" max="11520" width="7.7109375" style="29" customWidth="1"/>
    <col min="11521" max="11521" width="8.42578125" style="29" customWidth="1"/>
    <col min="11522" max="11523" width="7.7109375" style="29" customWidth="1"/>
    <col min="11524" max="11524" width="8.42578125" style="29" customWidth="1"/>
    <col min="11525" max="11526" width="7.7109375" style="29" customWidth="1"/>
    <col min="11527" max="11527" width="8.42578125" style="29" customWidth="1"/>
    <col min="11528" max="11528" width="7.7109375" style="29" customWidth="1"/>
    <col min="11529" max="11529" width="40.7109375" style="29" customWidth="1"/>
    <col min="11530" max="11774" width="9.140625" style="29"/>
    <col min="11775" max="11775" width="42.7109375" style="29" customWidth="1"/>
    <col min="11776" max="11776" width="7.7109375" style="29" customWidth="1"/>
    <col min="11777" max="11777" width="8.42578125" style="29" customWidth="1"/>
    <col min="11778" max="11779" width="7.7109375" style="29" customWidth="1"/>
    <col min="11780" max="11780" width="8.42578125" style="29" customWidth="1"/>
    <col min="11781" max="11782" width="7.7109375" style="29" customWidth="1"/>
    <col min="11783" max="11783" width="8.42578125" style="29" customWidth="1"/>
    <col min="11784" max="11784" width="7.7109375" style="29" customWidth="1"/>
    <col min="11785" max="11785" width="40.7109375" style="29" customWidth="1"/>
    <col min="11786" max="12030" width="9.140625" style="29"/>
    <col min="12031" max="12031" width="42.7109375" style="29" customWidth="1"/>
    <col min="12032" max="12032" width="7.7109375" style="29" customWidth="1"/>
    <col min="12033" max="12033" width="8.42578125" style="29" customWidth="1"/>
    <col min="12034" max="12035" width="7.7109375" style="29" customWidth="1"/>
    <col min="12036" max="12036" width="8.42578125" style="29" customWidth="1"/>
    <col min="12037" max="12038" width="7.7109375" style="29" customWidth="1"/>
    <col min="12039" max="12039" width="8.42578125" style="29" customWidth="1"/>
    <col min="12040" max="12040" width="7.7109375" style="29" customWidth="1"/>
    <col min="12041" max="12041" width="40.7109375" style="29" customWidth="1"/>
    <col min="12042" max="12286" width="9.140625" style="29"/>
    <col min="12287" max="12287" width="42.7109375" style="29" customWidth="1"/>
    <col min="12288" max="12288" width="7.7109375" style="29" customWidth="1"/>
    <col min="12289" max="12289" width="8.42578125" style="29" customWidth="1"/>
    <col min="12290" max="12291" width="7.7109375" style="29" customWidth="1"/>
    <col min="12292" max="12292" width="8.42578125" style="29" customWidth="1"/>
    <col min="12293" max="12294" width="7.7109375" style="29" customWidth="1"/>
    <col min="12295" max="12295" width="8.42578125" style="29" customWidth="1"/>
    <col min="12296" max="12296" width="7.7109375" style="29" customWidth="1"/>
    <col min="12297" max="12297" width="40.7109375" style="29" customWidth="1"/>
    <col min="12298" max="12542" width="9.140625" style="29"/>
    <col min="12543" max="12543" width="42.7109375" style="29" customWidth="1"/>
    <col min="12544" max="12544" width="7.7109375" style="29" customWidth="1"/>
    <col min="12545" max="12545" width="8.42578125" style="29" customWidth="1"/>
    <col min="12546" max="12547" width="7.7109375" style="29" customWidth="1"/>
    <col min="12548" max="12548" width="8.42578125" style="29" customWidth="1"/>
    <col min="12549" max="12550" width="7.7109375" style="29" customWidth="1"/>
    <col min="12551" max="12551" width="8.42578125" style="29" customWidth="1"/>
    <col min="12552" max="12552" width="7.7109375" style="29" customWidth="1"/>
    <col min="12553" max="12553" width="40.7109375" style="29" customWidth="1"/>
    <col min="12554" max="12798" width="9.140625" style="29"/>
    <col min="12799" max="12799" width="42.7109375" style="29" customWidth="1"/>
    <col min="12800" max="12800" width="7.7109375" style="29" customWidth="1"/>
    <col min="12801" max="12801" width="8.42578125" style="29" customWidth="1"/>
    <col min="12802" max="12803" width="7.7109375" style="29" customWidth="1"/>
    <col min="12804" max="12804" width="8.42578125" style="29" customWidth="1"/>
    <col min="12805" max="12806" width="7.7109375" style="29" customWidth="1"/>
    <col min="12807" max="12807" width="8.42578125" style="29" customWidth="1"/>
    <col min="12808" max="12808" width="7.7109375" style="29" customWidth="1"/>
    <col min="12809" max="12809" width="40.7109375" style="29" customWidth="1"/>
    <col min="12810" max="13054" width="9.140625" style="29"/>
    <col min="13055" max="13055" width="42.7109375" style="29" customWidth="1"/>
    <col min="13056" max="13056" width="7.7109375" style="29" customWidth="1"/>
    <col min="13057" max="13057" width="8.42578125" style="29" customWidth="1"/>
    <col min="13058" max="13059" width="7.7109375" style="29" customWidth="1"/>
    <col min="13060" max="13060" width="8.42578125" style="29" customWidth="1"/>
    <col min="13061" max="13062" width="7.7109375" style="29" customWidth="1"/>
    <col min="13063" max="13063" width="8.42578125" style="29" customWidth="1"/>
    <col min="13064" max="13064" width="7.7109375" style="29" customWidth="1"/>
    <col min="13065" max="13065" width="40.7109375" style="29" customWidth="1"/>
    <col min="13066" max="13310" width="9.140625" style="29"/>
    <col min="13311" max="13311" width="42.7109375" style="29" customWidth="1"/>
    <col min="13312" max="13312" width="7.7109375" style="29" customWidth="1"/>
    <col min="13313" max="13313" width="8.42578125" style="29" customWidth="1"/>
    <col min="13314" max="13315" width="7.7109375" style="29" customWidth="1"/>
    <col min="13316" max="13316" width="8.42578125" style="29" customWidth="1"/>
    <col min="13317" max="13318" width="7.7109375" style="29" customWidth="1"/>
    <col min="13319" max="13319" width="8.42578125" style="29" customWidth="1"/>
    <col min="13320" max="13320" width="7.7109375" style="29" customWidth="1"/>
    <col min="13321" max="13321" width="40.7109375" style="29" customWidth="1"/>
    <col min="13322" max="13566" width="9.140625" style="29"/>
    <col min="13567" max="13567" width="42.7109375" style="29" customWidth="1"/>
    <col min="13568" max="13568" width="7.7109375" style="29" customWidth="1"/>
    <col min="13569" max="13569" width="8.42578125" style="29" customWidth="1"/>
    <col min="13570" max="13571" width="7.7109375" style="29" customWidth="1"/>
    <col min="13572" max="13572" width="8.42578125" style="29" customWidth="1"/>
    <col min="13573" max="13574" width="7.7109375" style="29" customWidth="1"/>
    <col min="13575" max="13575" width="8.42578125" style="29" customWidth="1"/>
    <col min="13576" max="13576" width="7.7109375" style="29" customWidth="1"/>
    <col min="13577" max="13577" width="40.7109375" style="29" customWidth="1"/>
    <col min="13578" max="13822" width="9.140625" style="29"/>
    <col min="13823" max="13823" width="42.7109375" style="29" customWidth="1"/>
    <col min="13824" max="13824" width="7.7109375" style="29" customWidth="1"/>
    <col min="13825" max="13825" width="8.42578125" style="29" customWidth="1"/>
    <col min="13826" max="13827" width="7.7109375" style="29" customWidth="1"/>
    <col min="13828" max="13828" width="8.42578125" style="29" customWidth="1"/>
    <col min="13829" max="13830" width="7.7109375" style="29" customWidth="1"/>
    <col min="13831" max="13831" width="8.42578125" style="29" customWidth="1"/>
    <col min="13832" max="13832" width="7.7109375" style="29" customWidth="1"/>
    <col min="13833" max="13833" width="40.7109375" style="29" customWidth="1"/>
    <col min="13834" max="14078" width="9.140625" style="29"/>
    <col min="14079" max="14079" width="42.7109375" style="29" customWidth="1"/>
    <col min="14080" max="14080" width="7.7109375" style="29" customWidth="1"/>
    <col min="14081" max="14081" width="8.42578125" style="29" customWidth="1"/>
    <col min="14082" max="14083" width="7.7109375" style="29" customWidth="1"/>
    <col min="14084" max="14084" width="8.42578125" style="29" customWidth="1"/>
    <col min="14085" max="14086" width="7.7109375" style="29" customWidth="1"/>
    <col min="14087" max="14087" width="8.42578125" style="29" customWidth="1"/>
    <col min="14088" max="14088" width="7.7109375" style="29" customWidth="1"/>
    <col min="14089" max="14089" width="40.7109375" style="29" customWidth="1"/>
    <col min="14090" max="14334" width="9.140625" style="29"/>
    <col min="14335" max="14335" width="42.7109375" style="29" customWidth="1"/>
    <col min="14336" max="14336" width="7.7109375" style="29" customWidth="1"/>
    <col min="14337" max="14337" width="8.42578125" style="29" customWidth="1"/>
    <col min="14338" max="14339" width="7.7109375" style="29" customWidth="1"/>
    <col min="14340" max="14340" width="8.42578125" style="29" customWidth="1"/>
    <col min="14341" max="14342" width="7.7109375" style="29" customWidth="1"/>
    <col min="14343" max="14343" width="8.42578125" style="29" customWidth="1"/>
    <col min="14344" max="14344" width="7.7109375" style="29" customWidth="1"/>
    <col min="14345" max="14345" width="40.7109375" style="29" customWidth="1"/>
    <col min="14346" max="14590" width="9.140625" style="29"/>
    <col min="14591" max="14591" width="42.7109375" style="29" customWidth="1"/>
    <col min="14592" max="14592" width="7.7109375" style="29" customWidth="1"/>
    <col min="14593" max="14593" width="8.42578125" style="29" customWidth="1"/>
    <col min="14594" max="14595" width="7.7109375" style="29" customWidth="1"/>
    <col min="14596" max="14596" width="8.42578125" style="29" customWidth="1"/>
    <col min="14597" max="14598" width="7.7109375" style="29" customWidth="1"/>
    <col min="14599" max="14599" width="8.42578125" style="29" customWidth="1"/>
    <col min="14600" max="14600" width="7.7109375" style="29" customWidth="1"/>
    <col min="14601" max="14601" width="40.7109375" style="29" customWidth="1"/>
    <col min="14602" max="14846" width="9.140625" style="29"/>
    <col min="14847" max="14847" width="42.7109375" style="29" customWidth="1"/>
    <col min="14848" max="14848" width="7.7109375" style="29" customWidth="1"/>
    <col min="14849" max="14849" width="8.42578125" style="29" customWidth="1"/>
    <col min="14850" max="14851" width="7.7109375" style="29" customWidth="1"/>
    <col min="14852" max="14852" width="8.42578125" style="29" customWidth="1"/>
    <col min="14853" max="14854" width="7.7109375" style="29" customWidth="1"/>
    <col min="14855" max="14855" width="8.42578125" style="29" customWidth="1"/>
    <col min="14856" max="14856" width="7.7109375" style="29" customWidth="1"/>
    <col min="14857" max="14857" width="40.7109375" style="29" customWidth="1"/>
    <col min="14858" max="15102" width="9.140625" style="29"/>
    <col min="15103" max="15103" width="42.7109375" style="29" customWidth="1"/>
    <col min="15104" max="15104" width="7.7109375" style="29" customWidth="1"/>
    <col min="15105" max="15105" width="8.42578125" style="29" customWidth="1"/>
    <col min="15106" max="15107" width="7.7109375" style="29" customWidth="1"/>
    <col min="15108" max="15108" width="8.42578125" style="29" customWidth="1"/>
    <col min="15109" max="15110" width="7.7109375" style="29" customWidth="1"/>
    <col min="15111" max="15111" width="8.42578125" style="29" customWidth="1"/>
    <col min="15112" max="15112" width="7.7109375" style="29" customWidth="1"/>
    <col min="15113" max="15113" width="40.7109375" style="29" customWidth="1"/>
    <col min="15114" max="15358" width="9.140625" style="29"/>
    <col min="15359" max="15359" width="42.7109375" style="29" customWidth="1"/>
    <col min="15360" max="15360" width="7.7109375" style="29" customWidth="1"/>
    <col min="15361" max="15361" width="8.42578125" style="29" customWidth="1"/>
    <col min="15362" max="15363" width="7.7109375" style="29" customWidth="1"/>
    <col min="15364" max="15364" width="8.42578125" style="29" customWidth="1"/>
    <col min="15365" max="15366" width="7.7109375" style="29" customWidth="1"/>
    <col min="15367" max="15367" width="8.42578125" style="29" customWidth="1"/>
    <col min="15368" max="15368" width="7.7109375" style="29" customWidth="1"/>
    <col min="15369" max="15369" width="40.7109375" style="29" customWidth="1"/>
    <col min="15370" max="15614" width="9.140625" style="29"/>
    <col min="15615" max="15615" width="42.7109375" style="29" customWidth="1"/>
    <col min="15616" max="15616" width="7.7109375" style="29" customWidth="1"/>
    <col min="15617" max="15617" width="8.42578125" style="29" customWidth="1"/>
    <col min="15618" max="15619" width="7.7109375" style="29" customWidth="1"/>
    <col min="15620" max="15620" width="8.42578125" style="29" customWidth="1"/>
    <col min="15621" max="15622" width="7.7109375" style="29" customWidth="1"/>
    <col min="15623" max="15623" width="8.42578125" style="29" customWidth="1"/>
    <col min="15624" max="15624" width="7.7109375" style="29" customWidth="1"/>
    <col min="15625" max="15625" width="40.7109375" style="29" customWidth="1"/>
    <col min="15626" max="15870" width="9.140625" style="29"/>
    <col min="15871" max="15871" width="42.7109375" style="29" customWidth="1"/>
    <col min="15872" max="15872" width="7.7109375" style="29" customWidth="1"/>
    <col min="15873" max="15873" width="8.42578125" style="29" customWidth="1"/>
    <col min="15874" max="15875" width="7.7109375" style="29" customWidth="1"/>
    <col min="15876" max="15876" width="8.42578125" style="29" customWidth="1"/>
    <col min="15877" max="15878" width="7.7109375" style="29" customWidth="1"/>
    <col min="15879" max="15879" width="8.42578125" style="29" customWidth="1"/>
    <col min="15880" max="15880" width="7.7109375" style="29" customWidth="1"/>
    <col min="15881" max="15881" width="40.7109375" style="29" customWidth="1"/>
    <col min="15882" max="16126" width="9.140625" style="29"/>
    <col min="16127" max="16127" width="42.7109375" style="29" customWidth="1"/>
    <col min="16128" max="16128" width="7.7109375" style="29" customWidth="1"/>
    <col min="16129" max="16129" width="8.42578125" style="29" customWidth="1"/>
    <col min="16130" max="16131" width="7.7109375" style="29" customWidth="1"/>
    <col min="16132" max="16132" width="8.42578125" style="29" customWidth="1"/>
    <col min="16133" max="16134" width="7.7109375" style="29" customWidth="1"/>
    <col min="16135" max="16135" width="8.42578125" style="29" customWidth="1"/>
    <col min="16136" max="16136" width="7.7109375" style="29" customWidth="1"/>
    <col min="16137" max="16137" width="40.7109375" style="29" customWidth="1"/>
    <col min="16138" max="16384" width="9.140625" style="29"/>
  </cols>
  <sheetData>
    <row r="1" spans="1:254" ht="20.25" x14ac:dyDescent="0.25">
      <c r="A1" s="837" t="s">
        <v>590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  <c r="BU1" s="744"/>
      <c r="BV1" s="744"/>
      <c r="BW1" s="744"/>
      <c r="BX1" s="744"/>
      <c r="BY1" s="744"/>
      <c r="BZ1" s="744"/>
      <c r="CA1" s="744"/>
      <c r="CB1" s="744"/>
      <c r="CC1" s="744"/>
      <c r="CD1" s="744"/>
      <c r="CE1" s="744"/>
      <c r="CF1" s="744"/>
      <c r="CG1" s="744"/>
      <c r="CH1" s="744"/>
      <c r="CI1" s="744"/>
      <c r="CJ1" s="744"/>
      <c r="CK1" s="744"/>
      <c r="CL1" s="744"/>
      <c r="CM1" s="744"/>
      <c r="CN1" s="744"/>
      <c r="CO1" s="744"/>
      <c r="CP1" s="744"/>
      <c r="CQ1" s="744"/>
      <c r="CR1" s="744"/>
      <c r="CS1" s="744"/>
      <c r="CT1" s="744"/>
      <c r="CU1" s="744"/>
      <c r="CV1" s="744"/>
      <c r="CW1" s="744"/>
      <c r="CX1" s="744"/>
      <c r="CY1" s="744"/>
      <c r="CZ1" s="744"/>
      <c r="DA1" s="744"/>
      <c r="DB1" s="744"/>
      <c r="DC1" s="744"/>
      <c r="DD1" s="744"/>
      <c r="DE1" s="744"/>
      <c r="DF1" s="744"/>
      <c r="DG1" s="744"/>
      <c r="DH1" s="744"/>
      <c r="DI1" s="744"/>
      <c r="DJ1" s="744"/>
      <c r="DK1" s="744"/>
      <c r="DL1" s="744"/>
      <c r="DM1" s="744"/>
      <c r="DN1" s="744"/>
      <c r="DO1" s="744"/>
      <c r="DP1" s="744"/>
      <c r="DQ1" s="744"/>
      <c r="DR1" s="744"/>
      <c r="DS1" s="744"/>
      <c r="DT1" s="744"/>
      <c r="DU1" s="744"/>
      <c r="DV1" s="744"/>
      <c r="DW1" s="744"/>
      <c r="DX1" s="744"/>
      <c r="DY1" s="744"/>
      <c r="DZ1" s="744"/>
      <c r="EA1" s="744"/>
      <c r="EB1" s="744"/>
      <c r="EC1" s="744"/>
      <c r="ED1" s="744"/>
      <c r="EE1" s="744"/>
      <c r="EF1" s="744"/>
      <c r="EG1" s="744"/>
      <c r="EH1" s="744"/>
      <c r="EI1" s="744"/>
      <c r="EJ1" s="744"/>
      <c r="EK1" s="744"/>
      <c r="EL1" s="744"/>
      <c r="EM1" s="744"/>
      <c r="EN1" s="744"/>
      <c r="EO1" s="744"/>
      <c r="EP1" s="744"/>
      <c r="EQ1" s="744"/>
      <c r="ER1" s="744"/>
      <c r="ES1" s="744"/>
      <c r="ET1" s="744"/>
      <c r="EU1" s="744"/>
      <c r="EV1" s="744"/>
      <c r="EW1" s="744"/>
      <c r="EX1" s="744"/>
      <c r="EY1" s="744"/>
      <c r="EZ1" s="744"/>
      <c r="FA1" s="744"/>
      <c r="FB1" s="744"/>
      <c r="FC1" s="744"/>
      <c r="FD1" s="744"/>
      <c r="FE1" s="744"/>
      <c r="FF1" s="744"/>
      <c r="FG1" s="744"/>
      <c r="FH1" s="744"/>
      <c r="FI1" s="744"/>
      <c r="FJ1" s="744"/>
      <c r="FK1" s="744"/>
      <c r="FL1" s="744"/>
      <c r="FM1" s="744"/>
      <c r="FN1" s="744"/>
      <c r="FO1" s="744"/>
      <c r="FP1" s="744"/>
      <c r="FQ1" s="744"/>
      <c r="FR1" s="744"/>
      <c r="FS1" s="744"/>
      <c r="FT1" s="744"/>
      <c r="FU1" s="744"/>
      <c r="FV1" s="744"/>
      <c r="FW1" s="744"/>
      <c r="FX1" s="744"/>
      <c r="FY1" s="744"/>
      <c r="FZ1" s="744"/>
      <c r="GA1" s="744"/>
      <c r="GB1" s="744"/>
      <c r="GC1" s="744"/>
      <c r="GD1" s="744"/>
      <c r="GE1" s="744"/>
      <c r="GF1" s="744"/>
      <c r="GG1" s="744"/>
      <c r="GH1" s="744"/>
      <c r="GI1" s="744"/>
      <c r="GJ1" s="744"/>
      <c r="GK1" s="744"/>
      <c r="GL1" s="744"/>
      <c r="GM1" s="744"/>
      <c r="GN1" s="744"/>
      <c r="GO1" s="744"/>
      <c r="GP1" s="744"/>
      <c r="GQ1" s="744"/>
      <c r="GR1" s="744"/>
      <c r="GS1" s="744"/>
      <c r="GT1" s="744"/>
      <c r="GU1" s="744"/>
      <c r="GV1" s="744"/>
      <c r="GW1" s="744"/>
      <c r="GX1" s="744"/>
      <c r="GY1" s="744"/>
      <c r="GZ1" s="744"/>
      <c r="HA1" s="744"/>
      <c r="HB1" s="744"/>
      <c r="HC1" s="744"/>
      <c r="HD1" s="744"/>
      <c r="HE1" s="744"/>
      <c r="HF1" s="744"/>
      <c r="HG1" s="744"/>
      <c r="HH1" s="744"/>
      <c r="HI1" s="744"/>
      <c r="HJ1" s="744"/>
      <c r="HK1" s="744"/>
      <c r="HL1" s="744"/>
      <c r="HM1" s="744"/>
      <c r="HN1" s="744"/>
      <c r="HO1" s="744"/>
      <c r="HP1" s="744"/>
      <c r="HQ1" s="744"/>
      <c r="HR1" s="744"/>
      <c r="HS1" s="744"/>
      <c r="HT1" s="744"/>
      <c r="HU1" s="744"/>
      <c r="HV1" s="744"/>
      <c r="HW1" s="744"/>
      <c r="HX1" s="744"/>
      <c r="HY1" s="744"/>
      <c r="HZ1" s="744"/>
      <c r="IA1" s="744"/>
      <c r="IB1" s="744"/>
      <c r="IC1" s="744"/>
      <c r="ID1" s="744"/>
      <c r="IE1" s="744"/>
      <c r="IF1" s="744"/>
      <c r="IG1" s="744"/>
      <c r="IH1" s="744"/>
      <c r="II1" s="744"/>
      <c r="IJ1" s="744"/>
      <c r="IK1" s="744"/>
      <c r="IL1" s="744"/>
      <c r="IM1" s="744"/>
      <c r="IN1" s="744"/>
      <c r="IO1" s="744"/>
      <c r="IP1" s="744"/>
      <c r="IQ1" s="744"/>
      <c r="IR1" s="744"/>
      <c r="IS1" s="744"/>
      <c r="IT1" s="744"/>
    </row>
    <row r="2" spans="1:254" ht="15.75" x14ac:dyDescent="0.25">
      <c r="A2" s="838" t="s">
        <v>591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3"/>
      <c r="AG2" s="743"/>
      <c r="AH2" s="743"/>
      <c r="AI2" s="743"/>
      <c r="AJ2" s="743"/>
      <c r="AK2" s="743"/>
      <c r="AL2" s="743"/>
      <c r="AM2" s="743"/>
      <c r="AN2" s="743"/>
      <c r="AO2" s="743"/>
      <c r="AP2" s="743"/>
      <c r="AQ2" s="743"/>
      <c r="AR2" s="743"/>
      <c r="AS2" s="743"/>
      <c r="AT2" s="743"/>
      <c r="AU2" s="743"/>
      <c r="AV2" s="743"/>
      <c r="AW2" s="743"/>
      <c r="AX2" s="743"/>
      <c r="AY2" s="743"/>
      <c r="AZ2" s="743"/>
      <c r="BA2" s="743"/>
      <c r="BB2" s="743"/>
      <c r="BC2" s="743"/>
      <c r="BD2" s="743"/>
      <c r="BE2" s="743"/>
      <c r="BF2" s="743"/>
      <c r="BG2" s="743"/>
      <c r="BH2" s="743"/>
      <c r="BI2" s="743"/>
      <c r="BJ2" s="743"/>
      <c r="BK2" s="743"/>
      <c r="BL2" s="743"/>
      <c r="BM2" s="743"/>
      <c r="BN2" s="743"/>
      <c r="BO2" s="743"/>
      <c r="BP2" s="743"/>
      <c r="BQ2" s="743"/>
      <c r="BR2" s="743"/>
      <c r="BS2" s="743"/>
      <c r="BT2" s="743"/>
      <c r="BU2" s="743"/>
      <c r="BV2" s="743"/>
      <c r="BW2" s="743"/>
      <c r="BX2" s="743"/>
      <c r="BY2" s="743"/>
      <c r="BZ2" s="743"/>
      <c r="CA2" s="743"/>
      <c r="CB2" s="743"/>
      <c r="CC2" s="743"/>
      <c r="CD2" s="743"/>
      <c r="CE2" s="743"/>
      <c r="CF2" s="743"/>
      <c r="CG2" s="743"/>
      <c r="CH2" s="743"/>
      <c r="CI2" s="743"/>
      <c r="CJ2" s="743"/>
      <c r="CK2" s="743"/>
      <c r="CL2" s="743"/>
      <c r="CM2" s="743"/>
      <c r="CN2" s="743"/>
      <c r="CO2" s="743"/>
      <c r="CP2" s="743"/>
      <c r="CQ2" s="743"/>
      <c r="CR2" s="743"/>
      <c r="CS2" s="743"/>
      <c r="CT2" s="743"/>
      <c r="CU2" s="743"/>
      <c r="CV2" s="743"/>
      <c r="CW2" s="743"/>
      <c r="CX2" s="743"/>
      <c r="CY2" s="743"/>
      <c r="CZ2" s="743"/>
      <c r="DA2" s="743"/>
      <c r="DB2" s="743"/>
      <c r="DC2" s="743"/>
      <c r="DD2" s="743"/>
      <c r="DE2" s="743"/>
      <c r="DF2" s="743"/>
      <c r="DG2" s="743"/>
      <c r="DH2" s="743"/>
      <c r="DI2" s="743"/>
      <c r="DJ2" s="743"/>
      <c r="DK2" s="743"/>
      <c r="DL2" s="743"/>
      <c r="DM2" s="743"/>
      <c r="DN2" s="743"/>
      <c r="DO2" s="743"/>
      <c r="DP2" s="743"/>
      <c r="DQ2" s="743"/>
      <c r="DR2" s="743"/>
      <c r="DS2" s="743"/>
      <c r="DT2" s="743"/>
      <c r="DU2" s="743"/>
      <c r="DV2" s="743"/>
      <c r="DW2" s="743"/>
      <c r="DX2" s="743"/>
      <c r="DY2" s="743"/>
      <c r="DZ2" s="743"/>
      <c r="EA2" s="743"/>
      <c r="EB2" s="743"/>
      <c r="EC2" s="743"/>
      <c r="ED2" s="743"/>
      <c r="EE2" s="743"/>
      <c r="EF2" s="743"/>
      <c r="EG2" s="743"/>
      <c r="EH2" s="743"/>
      <c r="EI2" s="743"/>
      <c r="EJ2" s="743"/>
      <c r="EK2" s="743"/>
      <c r="EL2" s="743"/>
      <c r="EM2" s="743"/>
      <c r="EN2" s="743"/>
      <c r="EO2" s="743"/>
      <c r="EP2" s="743"/>
      <c r="EQ2" s="743"/>
      <c r="ER2" s="743"/>
      <c r="ES2" s="743"/>
      <c r="ET2" s="743"/>
      <c r="EU2" s="743"/>
      <c r="EV2" s="743"/>
      <c r="EW2" s="743"/>
      <c r="EX2" s="743"/>
      <c r="EY2" s="743"/>
      <c r="EZ2" s="743"/>
      <c r="FA2" s="743"/>
      <c r="FB2" s="743"/>
      <c r="FC2" s="743"/>
      <c r="FD2" s="743"/>
      <c r="FE2" s="743"/>
      <c r="FF2" s="743"/>
      <c r="FG2" s="743"/>
      <c r="FH2" s="743"/>
      <c r="FI2" s="743"/>
      <c r="FJ2" s="743"/>
      <c r="FK2" s="743"/>
      <c r="FL2" s="743"/>
      <c r="FM2" s="743"/>
      <c r="FN2" s="743"/>
      <c r="FO2" s="743"/>
      <c r="FP2" s="743"/>
      <c r="FQ2" s="743"/>
      <c r="FR2" s="743"/>
      <c r="FS2" s="743"/>
      <c r="FT2" s="743"/>
      <c r="FU2" s="743"/>
      <c r="FV2" s="743"/>
      <c r="FW2" s="743"/>
      <c r="FX2" s="743"/>
      <c r="FY2" s="743"/>
      <c r="FZ2" s="743"/>
      <c r="GA2" s="743"/>
      <c r="GB2" s="743"/>
      <c r="GC2" s="743"/>
      <c r="GD2" s="743"/>
      <c r="GE2" s="743"/>
      <c r="GF2" s="743"/>
      <c r="GG2" s="743"/>
      <c r="GH2" s="743"/>
      <c r="GI2" s="743"/>
      <c r="GJ2" s="743"/>
      <c r="GK2" s="743"/>
      <c r="GL2" s="743"/>
      <c r="GM2" s="743"/>
      <c r="GN2" s="743"/>
      <c r="GO2" s="743"/>
      <c r="GP2" s="743"/>
      <c r="GQ2" s="743"/>
      <c r="GR2" s="743"/>
      <c r="GS2" s="743"/>
      <c r="GT2" s="743"/>
      <c r="GU2" s="743"/>
      <c r="GV2" s="743"/>
      <c r="GW2" s="743"/>
      <c r="GX2" s="743"/>
      <c r="GY2" s="743"/>
      <c r="GZ2" s="743"/>
      <c r="HA2" s="743"/>
      <c r="HB2" s="743"/>
      <c r="HC2" s="743"/>
      <c r="HD2" s="743"/>
      <c r="HE2" s="743"/>
      <c r="HF2" s="743"/>
      <c r="HG2" s="743"/>
      <c r="HH2" s="743"/>
      <c r="HI2" s="743"/>
      <c r="HJ2" s="743"/>
      <c r="HK2" s="743"/>
      <c r="HL2" s="743"/>
      <c r="HM2" s="743"/>
      <c r="HN2" s="743"/>
      <c r="HO2" s="743"/>
      <c r="HP2" s="743"/>
      <c r="HQ2" s="743"/>
      <c r="HR2" s="743"/>
      <c r="HS2" s="743"/>
      <c r="HT2" s="743"/>
      <c r="HU2" s="743"/>
      <c r="HV2" s="743"/>
      <c r="HW2" s="743"/>
      <c r="HX2" s="743"/>
      <c r="HY2" s="743"/>
      <c r="HZ2" s="743"/>
      <c r="IA2" s="743"/>
      <c r="IB2" s="743"/>
      <c r="IC2" s="743"/>
      <c r="ID2" s="743"/>
      <c r="IE2" s="743"/>
      <c r="IF2" s="743"/>
      <c r="IG2" s="743"/>
      <c r="IH2" s="743"/>
      <c r="II2" s="743"/>
      <c r="IJ2" s="743"/>
      <c r="IK2" s="743"/>
      <c r="IL2" s="743"/>
      <c r="IM2" s="743"/>
      <c r="IN2" s="743"/>
      <c r="IO2" s="743"/>
      <c r="IP2" s="743"/>
      <c r="IQ2" s="743"/>
      <c r="IR2" s="743"/>
      <c r="IS2" s="743"/>
      <c r="IT2" s="743"/>
    </row>
    <row r="3" spans="1:254" ht="15.75" x14ac:dyDescent="0.25">
      <c r="A3" s="675">
        <v>2011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3"/>
      <c r="BA3" s="743"/>
      <c r="BB3" s="743"/>
      <c r="BC3" s="743"/>
      <c r="BD3" s="743"/>
      <c r="BE3" s="743"/>
      <c r="BF3" s="743"/>
      <c r="BG3" s="743"/>
      <c r="BH3" s="743"/>
      <c r="BI3" s="743"/>
      <c r="BJ3" s="743"/>
      <c r="BK3" s="743"/>
      <c r="BL3" s="743"/>
      <c r="BM3" s="743"/>
      <c r="BN3" s="743"/>
      <c r="BO3" s="743"/>
      <c r="BP3" s="743"/>
      <c r="BQ3" s="743"/>
      <c r="BR3" s="743"/>
      <c r="BS3" s="743"/>
      <c r="BT3" s="743"/>
      <c r="BU3" s="743"/>
      <c r="BV3" s="743"/>
      <c r="BW3" s="743"/>
      <c r="BX3" s="743"/>
      <c r="BY3" s="743"/>
      <c r="BZ3" s="743"/>
      <c r="CA3" s="743"/>
      <c r="CB3" s="743"/>
      <c r="CC3" s="743"/>
      <c r="CD3" s="743"/>
      <c r="CE3" s="743"/>
      <c r="CF3" s="743"/>
      <c r="CG3" s="743"/>
      <c r="CH3" s="743"/>
      <c r="CI3" s="743"/>
      <c r="CJ3" s="743"/>
      <c r="CK3" s="743"/>
      <c r="CL3" s="743"/>
      <c r="CM3" s="743"/>
      <c r="CN3" s="743"/>
      <c r="CO3" s="743"/>
      <c r="CP3" s="743"/>
      <c r="CQ3" s="743"/>
      <c r="CR3" s="743"/>
      <c r="CS3" s="743"/>
      <c r="CT3" s="743"/>
      <c r="CU3" s="743"/>
      <c r="CV3" s="743"/>
      <c r="CW3" s="743"/>
      <c r="CX3" s="743"/>
      <c r="CY3" s="743"/>
      <c r="CZ3" s="743"/>
      <c r="DA3" s="743"/>
      <c r="DB3" s="743"/>
      <c r="DC3" s="743"/>
      <c r="DD3" s="743"/>
      <c r="DE3" s="743"/>
      <c r="DF3" s="743"/>
      <c r="DG3" s="743"/>
      <c r="DH3" s="743"/>
      <c r="DI3" s="743"/>
      <c r="DJ3" s="743"/>
      <c r="DK3" s="743"/>
      <c r="DL3" s="743"/>
      <c r="DM3" s="743"/>
      <c r="DN3" s="743"/>
      <c r="DO3" s="743"/>
      <c r="DP3" s="743"/>
      <c r="DQ3" s="743"/>
      <c r="DR3" s="743"/>
      <c r="DS3" s="743"/>
      <c r="DT3" s="743"/>
      <c r="DU3" s="743"/>
      <c r="DV3" s="743"/>
      <c r="DW3" s="743"/>
      <c r="DX3" s="743"/>
      <c r="DY3" s="743"/>
      <c r="DZ3" s="743"/>
      <c r="EA3" s="743"/>
      <c r="EB3" s="743"/>
      <c r="EC3" s="743"/>
      <c r="ED3" s="743"/>
      <c r="EE3" s="743"/>
      <c r="EF3" s="743"/>
      <c r="EG3" s="743"/>
      <c r="EH3" s="743"/>
      <c r="EI3" s="743"/>
      <c r="EJ3" s="743"/>
      <c r="EK3" s="743"/>
      <c r="EL3" s="743"/>
      <c r="EM3" s="743"/>
      <c r="EN3" s="743"/>
      <c r="EO3" s="743"/>
      <c r="EP3" s="743"/>
      <c r="EQ3" s="743"/>
      <c r="ER3" s="743"/>
      <c r="ES3" s="743"/>
      <c r="ET3" s="743"/>
      <c r="EU3" s="743"/>
      <c r="EV3" s="743"/>
      <c r="EW3" s="743"/>
      <c r="EX3" s="743"/>
      <c r="EY3" s="743"/>
      <c r="EZ3" s="743"/>
      <c r="FA3" s="743"/>
      <c r="FB3" s="743"/>
      <c r="FC3" s="743"/>
      <c r="FD3" s="743"/>
      <c r="FE3" s="743"/>
      <c r="FF3" s="743"/>
      <c r="FG3" s="743"/>
      <c r="FH3" s="743"/>
      <c r="FI3" s="743"/>
      <c r="FJ3" s="743"/>
      <c r="FK3" s="743"/>
      <c r="FL3" s="743"/>
      <c r="FM3" s="743"/>
      <c r="FN3" s="743"/>
      <c r="FO3" s="743"/>
      <c r="FP3" s="743"/>
      <c r="FQ3" s="743"/>
      <c r="FR3" s="743"/>
      <c r="FS3" s="743"/>
      <c r="FT3" s="743"/>
      <c r="FU3" s="743"/>
      <c r="FV3" s="743"/>
      <c r="FW3" s="743"/>
      <c r="FX3" s="743"/>
      <c r="FY3" s="743"/>
      <c r="FZ3" s="743"/>
      <c r="GA3" s="743"/>
      <c r="GB3" s="743"/>
      <c r="GC3" s="743"/>
      <c r="GD3" s="743"/>
      <c r="GE3" s="743"/>
      <c r="GF3" s="743"/>
      <c r="GG3" s="743"/>
      <c r="GH3" s="743"/>
      <c r="GI3" s="743"/>
      <c r="GJ3" s="743"/>
      <c r="GK3" s="743"/>
      <c r="GL3" s="743"/>
      <c r="GM3" s="743"/>
      <c r="GN3" s="743"/>
      <c r="GO3" s="743"/>
      <c r="GP3" s="743"/>
      <c r="GQ3" s="743"/>
      <c r="GR3" s="743"/>
      <c r="GS3" s="743"/>
      <c r="GT3" s="743"/>
      <c r="GU3" s="743"/>
      <c r="GV3" s="743"/>
      <c r="GW3" s="743"/>
      <c r="GX3" s="743"/>
      <c r="GY3" s="743"/>
      <c r="GZ3" s="743"/>
      <c r="HA3" s="743"/>
      <c r="HB3" s="743"/>
      <c r="HC3" s="743"/>
      <c r="HD3" s="743"/>
      <c r="HE3" s="743"/>
      <c r="HF3" s="743"/>
      <c r="HG3" s="743"/>
      <c r="HH3" s="743"/>
      <c r="HI3" s="743"/>
      <c r="HJ3" s="743"/>
      <c r="HK3" s="743"/>
      <c r="HL3" s="743"/>
      <c r="HM3" s="743"/>
      <c r="HN3" s="743"/>
      <c r="HO3" s="743"/>
      <c r="HP3" s="743"/>
      <c r="HQ3" s="743"/>
      <c r="HR3" s="743"/>
      <c r="HS3" s="743"/>
      <c r="HT3" s="743"/>
      <c r="HU3" s="743"/>
      <c r="HV3" s="743"/>
      <c r="HW3" s="743"/>
      <c r="HX3" s="743"/>
      <c r="HY3" s="743"/>
      <c r="HZ3" s="743"/>
      <c r="IA3" s="743"/>
      <c r="IB3" s="743"/>
      <c r="IC3" s="743"/>
      <c r="ID3" s="743"/>
      <c r="IE3" s="743"/>
      <c r="IF3" s="743"/>
      <c r="IG3" s="743"/>
      <c r="IH3" s="743"/>
      <c r="II3" s="743"/>
      <c r="IJ3" s="743"/>
      <c r="IK3" s="743"/>
      <c r="IL3" s="743"/>
      <c r="IM3" s="743"/>
      <c r="IN3" s="743"/>
      <c r="IO3" s="743"/>
      <c r="IP3" s="743"/>
      <c r="IQ3" s="743"/>
      <c r="IR3" s="743"/>
      <c r="IS3" s="743"/>
      <c r="IT3" s="743"/>
    </row>
    <row r="4" spans="1:254" ht="20.25" customHeight="1" x14ac:dyDescent="0.3">
      <c r="A4" s="482" t="s">
        <v>789</v>
      </c>
      <c r="B4" s="489"/>
      <c r="C4" s="489"/>
      <c r="D4" s="730"/>
      <c r="E4" s="730"/>
      <c r="F4" s="730"/>
      <c r="G4" s="489"/>
      <c r="H4" s="489"/>
      <c r="I4" s="489"/>
      <c r="J4" s="551"/>
      <c r="K4" s="537" t="s">
        <v>93</v>
      </c>
    </row>
    <row r="5" spans="1:254" ht="33.75" customHeight="1" thickBot="1" x14ac:dyDescent="0.25">
      <c r="A5" s="841" t="s">
        <v>71</v>
      </c>
      <c r="B5" s="843" t="s">
        <v>275</v>
      </c>
      <c r="C5" s="844"/>
      <c r="D5" s="845"/>
      <c r="E5" s="846" t="s">
        <v>226</v>
      </c>
      <c r="F5" s="847"/>
      <c r="G5" s="848"/>
      <c r="H5" s="846" t="s">
        <v>225</v>
      </c>
      <c r="I5" s="847"/>
      <c r="J5" s="848"/>
      <c r="K5" s="839" t="s">
        <v>72</v>
      </c>
    </row>
    <row r="6" spans="1:254" ht="24.75" x14ac:dyDescent="0.2">
      <c r="A6" s="842"/>
      <c r="B6" s="601" t="s">
        <v>271</v>
      </c>
      <c r="C6" s="601" t="s">
        <v>214</v>
      </c>
      <c r="D6" s="601" t="s">
        <v>215</v>
      </c>
      <c r="E6" s="601" t="s">
        <v>271</v>
      </c>
      <c r="F6" s="601" t="s">
        <v>214</v>
      </c>
      <c r="G6" s="601" t="s">
        <v>215</v>
      </c>
      <c r="H6" s="601" t="s">
        <v>271</v>
      </c>
      <c r="I6" s="601" t="s">
        <v>214</v>
      </c>
      <c r="J6" s="601" t="s">
        <v>215</v>
      </c>
      <c r="K6" s="840"/>
    </row>
    <row r="7" spans="1:254" ht="20.25" customHeight="1" thickBot="1" x14ac:dyDescent="0.25">
      <c r="A7" s="391" t="s">
        <v>592</v>
      </c>
      <c r="B7" s="392">
        <v>1.1800923550538738</v>
      </c>
      <c r="C7" s="392">
        <v>2.0109689213893969</v>
      </c>
      <c r="D7" s="392">
        <v>0.85592011412268187</v>
      </c>
      <c r="E7" s="392">
        <v>1.3322884012539185</v>
      </c>
      <c r="F7" s="392">
        <v>2.6119402985074625</v>
      </c>
      <c r="G7" s="392">
        <v>0.99206349206349198</v>
      </c>
      <c r="H7" s="392">
        <v>0.89153046062407126</v>
      </c>
      <c r="I7" s="392">
        <v>1.4336917562724014</v>
      </c>
      <c r="J7" s="392">
        <v>0.50761421319796951</v>
      </c>
      <c r="K7" s="393" t="s">
        <v>593</v>
      </c>
    </row>
    <row r="8" spans="1:254" ht="20.25" customHeight="1" thickBot="1" x14ac:dyDescent="0.25">
      <c r="A8" s="394" t="s">
        <v>594</v>
      </c>
      <c r="B8" s="395">
        <v>10.159055926115956</v>
      </c>
      <c r="C8" s="395">
        <v>15.904936014625228</v>
      </c>
      <c r="D8" s="395">
        <v>7.9172610556348069</v>
      </c>
      <c r="E8" s="395">
        <v>8.307210031347962</v>
      </c>
      <c r="F8" s="395">
        <v>17.537313432835823</v>
      </c>
      <c r="G8" s="395">
        <v>5.8531746031746028</v>
      </c>
      <c r="H8" s="395">
        <v>13.670133729569093</v>
      </c>
      <c r="I8" s="395">
        <v>14.336917562724013</v>
      </c>
      <c r="J8" s="395">
        <v>13.197969543147209</v>
      </c>
      <c r="K8" s="396" t="s">
        <v>595</v>
      </c>
    </row>
    <row r="9" spans="1:254" ht="37.5" customHeight="1" thickBot="1" x14ac:dyDescent="0.25">
      <c r="A9" s="397" t="s">
        <v>596</v>
      </c>
      <c r="B9" s="392">
        <v>0.4104669061056952</v>
      </c>
      <c r="C9" s="392">
        <v>0.54844606946983543</v>
      </c>
      <c r="D9" s="392">
        <v>0.35663338088445079</v>
      </c>
      <c r="E9" s="392">
        <v>0.31347962382445138</v>
      </c>
      <c r="F9" s="392">
        <v>0.74626865671641784</v>
      </c>
      <c r="G9" s="392">
        <v>0.1984126984126984</v>
      </c>
      <c r="H9" s="392">
        <v>0.59435364041604755</v>
      </c>
      <c r="I9" s="392">
        <v>0.35842293906810035</v>
      </c>
      <c r="J9" s="392">
        <v>0.76142131979695438</v>
      </c>
      <c r="K9" s="398" t="s">
        <v>597</v>
      </c>
    </row>
    <row r="10" spans="1:254" ht="21" customHeight="1" thickBot="1" x14ac:dyDescent="0.25">
      <c r="A10" s="394" t="s">
        <v>598</v>
      </c>
      <c r="B10" s="395">
        <v>8.1580297588506916</v>
      </c>
      <c r="C10" s="395">
        <v>14.808043875685559</v>
      </c>
      <c r="D10" s="395">
        <v>5.5634807417974326</v>
      </c>
      <c r="E10" s="395">
        <v>5.4858934169279001</v>
      </c>
      <c r="F10" s="395">
        <v>10.44776119402985</v>
      </c>
      <c r="G10" s="395">
        <v>4.1666666666666661</v>
      </c>
      <c r="H10" s="395">
        <v>13.224368499257059</v>
      </c>
      <c r="I10" s="395">
        <v>18.996415770609318</v>
      </c>
      <c r="J10" s="395">
        <v>9.1370558375634516</v>
      </c>
      <c r="K10" s="396" t="s">
        <v>599</v>
      </c>
    </row>
    <row r="11" spans="1:254" ht="21" customHeight="1" thickBot="1" x14ac:dyDescent="0.25">
      <c r="A11" s="397" t="s">
        <v>600</v>
      </c>
      <c r="B11" s="392">
        <v>0</v>
      </c>
      <c r="C11" s="392">
        <v>0</v>
      </c>
      <c r="D11" s="392">
        <v>0</v>
      </c>
      <c r="E11" s="392">
        <v>0</v>
      </c>
      <c r="F11" s="392">
        <v>0</v>
      </c>
      <c r="G11" s="392">
        <v>0</v>
      </c>
      <c r="H11" s="392">
        <v>0</v>
      </c>
      <c r="I11" s="392">
        <v>0</v>
      </c>
      <c r="J11" s="392">
        <v>0</v>
      </c>
      <c r="K11" s="398" t="s">
        <v>601</v>
      </c>
    </row>
    <row r="12" spans="1:254" ht="26.25" customHeight="1" thickBot="1" x14ac:dyDescent="0.25">
      <c r="A12" s="394" t="s">
        <v>602</v>
      </c>
      <c r="B12" s="395">
        <v>1.4366341713699333</v>
      </c>
      <c r="C12" s="395">
        <v>2.0109689213893969</v>
      </c>
      <c r="D12" s="395">
        <v>1.2125534950071328</v>
      </c>
      <c r="E12" s="395">
        <v>1.3322884012539185</v>
      </c>
      <c r="F12" s="395">
        <v>2.2388059701492535</v>
      </c>
      <c r="G12" s="395">
        <v>1.0912698412698412</v>
      </c>
      <c r="H12" s="395">
        <v>1.6344725111441309</v>
      </c>
      <c r="I12" s="395">
        <v>1.7921146953405016</v>
      </c>
      <c r="J12" s="395">
        <v>1.5228426395939088</v>
      </c>
      <c r="K12" s="396" t="s">
        <v>603</v>
      </c>
    </row>
    <row r="13" spans="1:254" ht="26.25" customHeight="1" thickBot="1" x14ac:dyDescent="0.25">
      <c r="A13" s="397" t="s">
        <v>604</v>
      </c>
      <c r="B13" s="392">
        <v>12.16008209338122</v>
      </c>
      <c r="C13" s="392">
        <v>12.614259597806216</v>
      </c>
      <c r="D13" s="392">
        <v>11.982881597717546</v>
      </c>
      <c r="E13" s="392">
        <v>11.677115987460814</v>
      </c>
      <c r="F13" s="392">
        <v>12.686567164179104</v>
      </c>
      <c r="G13" s="392">
        <v>11.408730158730158</v>
      </c>
      <c r="H13" s="392">
        <v>13.075780089153048</v>
      </c>
      <c r="I13" s="392">
        <v>12.544802867383511</v>
      </c>
      <c r="J13" s="392">
        <v>13.451776649746192</v>
      </c>
      <c r="K13" s="398" t="s">
        <v>605</v>
      </c>
    </row>
    <row r="14" spans="1:254" ht="26.25" customHeight="1" thickBot="1" x14ac:dyDescent="0.25">
      <c r="A14" s="394" t="s">
        <v>606</v>
      </c>
      <c r="B14" s="395">
        <v>3.5402770651616211</v>
      </c>
      <c r="C14" s="395">
        <v>4.3875685557586834</v>
      </c>
      <c r="D14" s="395">
        <v>3.2097004279600569</v>
      </c>
      <c r="E14" s="395">
        <v>2.6645768025078369</v>
      </c>
      <c r="F14" s="395">
        <v>5.2238805970149249</v>
      </c>
      <c r="G14" s="395">
        <v>1.984126984126984</v>
      </c>
      <c r="H14" s="395">
        <v>5.2005943536404162</v>
      </c>
      <c r="I14" s="395">
        <v>3.5842293906810032</v>
      </c>
      <c r="J14" s="395">
        <v>6.345177664974619</v>
      </c>
      <c r="K14" s="396" t="s">
        <v>607</v>
      </c>
    </row>
    <row r="15" spans="1:254" ht="26.25" customHeight="1" thickBot="1" x14ac:dyDescent="0.25">
      <c r="A15" s="397" t="s">
        <v>608</v>
      </c>
      <c r="B15" s="392">
        <v>2.7193432529502308</v>
      </c>
      <c r="C15" s="392">
        <v>3.1078610603290677</v>
      </c>
      <c r="D15" s="392">
        <v>2.5677603423680457</v>
      </c>
      <c r="E15" s="392">
        <v>2.1159874608150471</v>
      </c>
      <c r="F15" s="392">
        <v>2.6119402985074625</v>
      </c>
      <c r="G15" s="392">
        <v>1.984126984126984</v>
      </c>
      <c r="H15" s="392">
        <v>3.8632986627043091</v>
      </c>
      <c r="I15" s="392">
        <v>3.5842293906810032</v>
      </c>
      <c r="J15" s="392">
        <v>4.0609137055837561</v>
      </c>
      <c r="K15" s="398" t="s">
        <v>609</v>
      </c>
    </row>
    <row r="16" spans="1:254" ht="26.25" customHeight="1" thickBot="1" x14ac:dyDescent="0.25">
      <c r="A16" s="394" t="s">
        <v>610</v>
      </c>
      <c r="B16" s="395">
        <v>0.30785017957927141</v>
      </c>
      <c r="C16" s="395">
        <v>0.73126142595978061</v>
      </c>
      <c r="D16" s="395">
        <v>0.14265335235378032</v>
      </c>
      <c r="E16" s="395">
        <v>0.23510971786833856</v>
      </c>
      <c r="F16" s="395">
        <v>0.74626865671641784</v>
      </c>
      <c r="G16" s="395">
        <v>9.9206349206349201E-2</v>
      </c>
      <c r="H16" s="395">
        <v>0.44576523031203563</v>
      </c>
      <c r="I16" s="395">
        <v>0.71684587813620071</v>
      </c>
      <c r="J16" s="395">
        <v>0.25380710659898476</v>
      </c>
      <c r="K16" s="396" t="s">
        <v>611</v>
      </c>
    </row>
    <row r="17" spans="1:11" ht="26.25" customHeight="1" thickBot="1" x14ac:dyDescent="0.25">
      <c r="A17" s="397" t="s">
        <v>612</v>
      </c>
      <c r="B17" s="392">
        <v>0</v>
      </c>
      <c r="C17" s="392">
        <v>0</v>
      </c>
      <c r="D17" s="392">
        <v>0</v>
      </c>
      <c r="E17" s="392">
        <v>0</v>
      </c>
      <c r="F17" s="392">
        <v>0</v>
      </c>
      <c r="G17" s="392">
        <v>0</v>
      </c>
      <c r="H17" s="392">
        <v>0</v>
      </c>
      <c r="I17" s="392">
        <v>0</v>
      </c>
      <c r="J17" s="392">
        <v>0</v>
      </c>
      <c r="K17" s="398" t="s">
        <v>613</v>
      </c>
    </row>
    <row r="18" spans="1:11" ht="26.25" customHeight="1" thickBot="1" x14ac:dyDescent="0.25">
      <c r="A18" s="394" t="s">
        <v>614</v>
      </c>
      <c r="B18" s="395">
        <v>2.3088763468445359</v>
      </c>
      <c r="C18" s="395">
        <v>3.8391224862888484</v>
      </c>
      <c r="D18" s="395">
        <v>1.7118402282453637</v>
      </c>
      <c r="E18" s="395">
        <v>1.4106583072100314</v>
      </c>
      <c r="F18" s="395">
        <v>3.3582089552238807</v>
      </c>
      <c r="G18" s="395">
        <v>0.89285714285714279</v>
      </c>
      <c r="H18" s="395">
        <v>4.0118870728083209</v>
      </c>
      <c r="I18" s="395">
        <v>4.3010752688172049</v>
      </c>
      <c r="J18" s="395">
        <v>3.8071065989847721</v>
      </c>
      <c r="K18" s="396" t="s">
        <v>615</v>
      </c>
    </row>
    <row r="19" spans="1:11" ht="26.25" customHeight="1" thickBot="1" x14ac:dyDescent="0.25">
      <c r="A19" s="397" t="s">
        <v>616</v>
      </c>
      <c r="B19" s="392">
        <v>5.1308363263211899E-2</v>
      </c>
      <c r="C19" s="392">
        <v>0.18281535648994515</v>
      </c>
      <c r="D19" s="392">
        <v>0</v>
      </c>
      <c r="E19" s="392">
        <v>7.8369905956112845E-2</v>
      </c>
      <c r="F19" s="392">
        <v>0.37313432835820892</v>
      </c>
      <c r="G19" s="392">
        <v>0</v>
      </c>
      <c r="H19" s="392">
        <v>0</v>
      </c>
      <c r="I19" s="392">
        <v>0</v>
      </c>
      <c r="J19" s="392">
        <v>0</v>
      </c>
      <c r="K19" s="398" t="s">
        <v>617</v>
      </c>
    </row>
    <row r="20" spans="1:11" ht="26.25" customHeight="1" thickBot="1" x14ac:dyDescent="0.25">
      <c r="A20" s="394" t="s">
        <v>618</v>
      </c>
      <c r="B20" s="395">
        <v>3.8481272447408927</v>
      </c>
      <c r="C20" s="395">
        <v>4.9360146252285197</v>
      </c>
      <c r="D20" s="395">
        <v>3.4236804564907275</v>
      </c>
      <c r="E20" s="395">
        <v>4.153605015673981</v>
      </c>
      <c r="F20" s="395">
        <v>6.7164179104477615</v>
      </c>
      <c r="G20" s="395">
        <v>3.4722222222222223</v>
      </c>
      <c r="H20" s="395">
        <v>3.2689450222882619</v>
      </c>
      <c r="I20" s="395">
        <v>3.225806451612903</v>
      </c>
      <c r="J20" s="395">
        <v>3.2994923857868024</v>
      </c>
      <c r="K20" s="396" t="s">
        <v>619</v>
      </c>
    </row>
    <row r="21" spans="1:11" ht="26.25" customHeight="1" thickBot="1" x14ac:dyDescent="0.25">
      <c r="A21" s="397" t="s">
        <v>620</v>
      </c>
      <c r="B21" s="392">
        <v>3.0271934325295025</v>
      </c>
      <c r="C21" s="392">
        <v>6.2157221206581355</v>
      </c>
      <c r="D21" s="392">
        <v>1.783166904422254</v>
      </c>
      <c r="E21" s="392">
        <v>2.8996865203761755</v>
      </c>
      <c r="F21" s="392">
        <v>7.4626865671641784</v>
      </c>
      <c r="G21" s="392">
        <v>1.6865079365079365</v>
      </c>
      <c r="H21" s="392">
        <v>3.2689450222882619</v>
      </c>
      <c r="I21" s="392">
        <v>5.0179211469534053</v>
      </c>
      <c r="J21" s="392">
        <v>2.030456852791878</v>
      </c>
      <c r="K21" s="398" t="s">
        <v>621</v>
      </c>
    </row>
    <row r="22" spans="1:11" ht="26.25" customHeight="1" thickBot="1" x14ac:dyDescent="0.25">
      <c r="A22" s="394" t="s">
        <v>622</v>
      </c>
      <c r="B22" s="395">
        <v>31.144176500769628</v>
      </c>
      <c r="C22" s="395">
        <v>21.206581352833638</v>
      </c>
      <c r="D22" s="395">
        <v>35.021398002853068</v>
      </c>
      <c r="E22" s="395">
        <v>34.169278996865202</v>
      </c>
      <c r="F22" s="395">
        <v>16.417910447761194</v>
      </c>
      <c r="G22" s="395">
        <v>38.888888888888893</v>
      </c>
      <c r="H22" s="395">
        <v>25.408618127786031</v>
      </c>
      <c r="I22" s="395">
        <v>25.806451612903224</v>
      </c>
      <c r="J22" s="395">
        <v>25.126903553299488</v>
      </c>
      <c r="K22" s="396" t="s">
        <v>623</v>
      </c>
    </row>
    <row r="23" spans="1:11" ht="26.25" customHeight="1" x14ac:dyDescent="0.2">
      <c r="A23" s="399" t="s">
        <v>624</v>
      </c>
      <c r="B23" s="400">
        <v>19.548486403283736</v>
      </c>
      <c r="C23" s="400">
        <v>7.4954296160877512</v>
      </c>
      <c r="D23" s="400">
        <v>24.251069900142653</v>
      </c>
      <c r="E23" s="400">
        <v>23.824451410658305</v>
      </c>
      <c r="F23" s="400">
        <v>10.820895522388058</v>
      </c>
      <c r="G23" s="400">
        <v>27.281746031746028</v>
      </c>
      <c r="H23" s="400">
        <v>11.441307578008916</v>
      </c>
      <c r="I23" s="400">
        <v>4.3010752688172049</v>
      </c>
      <c r="J23" s="400">
        <v>16.497461928934008</v>
      </c>
      <c r="K23" s="401" t="s">
        <v>625</v>
      </c>
    </row>
    <row r="24" spans="1:11" ht="33.75" customHeight="1" x14ac:dyDescent="0.2">
      <c r="A24" s="78" t="s">
        <v>26</v>
      </c>
      <c r="B24" s="402">
        <f t="shared" ref="B24:I24" si="0">SUM(B7:B23)</f>
        <v>100</v>
      </c>
      <c r="C24" s="402">
        <f t="shared" si="0"/>
        <v>100.00000000000001</v>
      </c>
      <c r="D24" s="402">
        <f t="shared" si="0"/>
        <v>100</v>
      </c>
      <c r="E24" s="402">
        <f t="shared" si="0"/>
        <v>100</v>
      </c>
      <c r="F24" s="402">
        <f t="shared" si="0"/>
        <v>100.00000000000001</v>
      </c>
      <c r="G24" s="402">
        <f t="shared" si="0"/>
        <v>100</v>
      </c>
      <c r="H24" s="402">
        <f t="shared" si="0"/>
        <v>100.00000000000001</v>
      </c>
      <c r="I24" s="402">
        <f t="shared" si="0"/>
        <v>99.999999999999986</v>
      </c>
      <c r="J24" s="402">
        <f>SUM(J7:J23)</f>
        <v>100</v>
      </c>
      <c r="K24" s="77" t="s">
        <v>27</v>
      </c>
    </row>
  </sheetData>
  <mergeCells count="78">
    <mergeCell ref="D4:F4"/>
    <mergeCell ref="A5:A6"/>
    <mergeCell ref="B5:D5"/>
    <mergeCell ref="E5:G5"/>
    <mergeCell ref="H5:J5"/>
    <mergeCell ref="K5:K6"/>
    <mergeCell ref="GO3:GY3"/>
    <mergeCell ref="GZ3:HJ3"/>
    <mergeCell ref="HK3:HU3"/>
    <mergeCell ref="HV3:IF3"/>
    <mergeCell ref="BM3:BW3"/>
    <mergeCell ref="BX3:CH3"/>
    <mergeCell ref="CI3:CS3"/>
    <mergeCell ref="CT3:DD3"/>
    <mergeCell ref="DE3:DO3"/>
    <mergeCell ref="DP3:DZ3"/>
    <mergeCell ref="A3:K3"/>
    <mergeCell ref="L3:T3"/>
    <mergeCell ref="U3:AE3"/>
    <mergeCell ref="AF3:AP3"/>
    <mergeCell ref="AQ3:BA3"/>
    <mergeCell ref="IG3:IQ3"/>
    <mergeCell ref="IR3:IT3"/>
    <mergeCell ref="EA3:EK3"/>
    <mergeCell ref="EL3:EV3"/>
    <mergeCell ref="EW3:FG3"/>
    <mergeCell ref="FH3:FR3"/>
    <mergeCell ref="FS3:GC3"/>
    <mergeCell ref="GD3:GN3"/>
    <mergeCell ref="BB3:BL3"/>
    <mergeCell ref="GO2:GY2"/>
    <mergeCell ref="GZ2:HJ2"/>
    <mergeCell ref="HK2:HU2"/>
    <mergeCell ref="HV2:IF2"/>
    <mergeCell ref="BM2:BW2"/>
    <mergeCell ref="BX2:CH2"/>
    <mergeCell ref="CI2:CS2"/>
    <mergeCell ref="CT2:DD2"/>
    <mergeCell ref="DE2:DO2"/>
    <mergeCell ref="DP2:DZ2"/>
    <mergeCell ref="BB2:BL2"/>
    <mergeCell ref="IG2:IQ2"/>
    <mergeCell ref="IR2:IT2"/>
    <mergeCell ref="EA2:EK2"/>
    <mergeCell ref="EL2:EV2"/>
    <mergeCell ref="EW2:FG2"/>
    <mergeCell ref="FH2:FR2"/>
    <mergeCell ref="FS2:GC2"/>
    <mergeCell ref="GD2:GN2"/>
    <mergeCell ref="A2:K2"/>
    <mergeCell ref="L2:T2"/>
    <mergeCell ref="U2:AE2"/>
    <mergeCell ref="AF2:AP2"/>
    <mergeCell ref="AQ2:BA2"/>
    <mergeCell ref="IR1:IT1"/>
    <mergeCell ref="EA1:EK1"/>
    <mergeCell ref="EL1:EV1"/>
    <mergeCell ref="EW1:FG1"/>
    <mergeCell ref="FH1:FR1"/>
    <mergeCell ref="FS1:GC1"/>
    <mergeCell ref="GD1:GN1"/>
    <mergeCell ref="GO1:GY1"/>
    <mergeCell ref="GZ1:HJ1"/>
    <mergeCell ref="HK1:HU1"/>
    <mergeCell ref="HV1:IF1"/>
    <mergeCell ref="IG1:IQ1"/>
    <mergeCell ref="DP1:DZ1"/>
    <mergeCell ref="A1:K1"/>
    <mergeCell ref="L1:T1"/>
    <mergeCell ref="U1:AE1"/>
    <mergeCell ref="AF1:AP1"/>
    <mergeCell ref="AQ1:BA1"/>
    <mergeCell ref="BB1:BL1"/>
    <mergeCell ref="BM1:BW1"/>
    <mergeCell ref="BX1:CH1"/>
    <mergeCell ref="CI1:CS1"/>
    <mergeCell ref="CT1:DD1"/>
    <mergeCell ref="DE1:DO1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4"/>
  <sheetViews>
    <sheetView view="pageBreakPreview" zoomScale="85" zoomScaleNormal="100" zoomScaleSheetLayoutView="85" workbookViewId="0">
      <selection activeCell="F17" sqref="F17"/>
    </sheetView>
  </sheetViews>
  <sheetFormatPr defaultRowHeight="15" x14ac:dyDescent="0.25"/>
  <cols>
    <col min="1" max="1" width="42.7109375" style="70" customWidth="1"/>
    <col min="2" max="3" width="8.42578125" style="70" customWidth="1"/>
    <col min="4" max="5" width="7.7109375" style="70" customWidth="1"/>
    <col min="6" max="6" width="8.42578125" style="70" customWidth="1"/>
    <col min="7" max="8" width="7.7109375" style="70" customWidth="1"/>
    <col min="9" max="9" width="8.42578125" style="70" customWidth="1"/>
    <col min="10" max="10" width="7.7109375" style="70" customWidth="1"/>
    <col min="11" max="11" width="40.7109375" style="70" customWidth="1"/>
    <col min="12" max="12" width="9.140625" style="29" customWidth="1"/>
    <col min="13" max="254" width="9.140625" style="29"/>
    <col min="255" max="255" width="42.7109375" style="29" customWidth="1"/>
    <col min="256" max="256" width="7.7109375" style="29" customWidth="1"/>
    <col min="257" max="257" width="8.42578125" style="29" customWidth="1"/>
    <col min="258" max="259" width="7.7109375" style="29" customWidth="1"/>
    <col min="260" max="260" width="8.42578125" style="29" customWidth="1"/>
    <col min="261" max="262" width="7.7109375" style="29" customWidth="1"/>
    <col min="263" max="263" width="8.42578125" style="29" customWidth="1"/>
    <col min="264" max="264" width="7.7109375" style="29" customWidth="1"/>
    <col min="265" max="265" width="40.7109375" style="29" customWidth="1"/>
    <col min="266" max="510" width="9.140625" style="29"/>
    <col min="511" max="511" width="42.7109375" style="29" customWidth="1"/>
    <col min="512" max="512" width="7.7109375" style="29" customWidth="1"/>
    <col min="513" max="513" width="8.42578125" style="29" customWidth="1"/>
    <col min="514" max="515" width="7.7109375" style="29" customWidth="1"/>
    <col min="516" max="516" width="8.42578125" style="29" customWidth="1"/>
    <col min="517" max="518" width="7.7109375" style="29" customWidth="1"/>
    <col min="519" max="519" width="8.42578125" style="29" customWidth="1"/>
    <col min="520" max="520" width="7.7109375" style="29" customWidth="1"/>
    <col min="521" max="521" width="40.7109375" style="29" customWidth="1"/>
    <col min="522" max="766" width="9.140625" style="29"/>
    <col min="767" max="767" width="42.7109375" style="29" customWidth="1"/>
    <col min="768" max="768" width="7.7109375" style="29" customWidth="1"/>
    <col min="769" max="769" width="8.42578125" style="29" customWidth="1"/>
    <col min="770" max="771" width="7.7109375" style="29" customWidth="1"/>
    <col min="772" max="772" width="8.42578125" style="29" customWidth="1"/>
    <col min="773" max="774" width="7.7109375" style="29" customWidth="1"/>
    <col min="775" max="775" width="8.42578125" style="29" customWidth="1"/>
    <col min="776" max="776" width="7.7109375" style="29" customWidth="1"/>
    <col min="777" max="777" width="40.7109375" style="29" customWidth="1"/>
    <col min="778" max="1022" width="9.140625" style="29"/>
    <col min="1023" max="1023" width="42.7109375" style="29" customWidth="1"/>
    <col min="1024" max="1024" width="7.7109375" style="29" customWidth="1"/>
    <col min="1025" max="1025" width="8.42578125" style="29" customWidth="1"/>
    <col min="1026" max="1027" width="7.7109375" style="29" customWidth="1"/>
    <col min="1028" max="1028" width="8.42578125" style="29" customWidth="1"/>
    <col min="1029" max="1030" width="7.7109375" style="29" customWidth="1"/>
    <col min="1031" max="1031" width="8.42578125" style="29" customWidth="1"/>
    <col min="1032" max="1032" width="7.7109375" style="29" customWidth="1"/>
    <col min="1033" max="1033" width="40.7109375" style="29" customWidth="1"/>
    <col min="1034" max="1278" width="9.140625" style="29"/>
    <col min="1279" max="1279" width="42.7109375" style="29" customWidth="1"/>
    <col min="1280" max="1280" width="7.7109375" style="29" customWidth="1"/>
    <col min="1281" max="1281" width="8.42578125" style="29" customWidth="1"/>
    <col min="1282" max="1283" width="7.7109375" style="29" customWidth="1"/>
    <col min="1284" max="1284" width="8.42578125" style="29" customWidth="1"/>
    <col min="1285" max="1286" width="7.7109375" style="29" customWidth="1"/>
    <col min="1287" max="1287" width="8.42578125" style="29" customWidth="1"/>
    <col min="1288" max="1288" width="7.7109375" style="29" customWidth="1"/>
    <col min="1289" max="1289" width="40.7109375" style="29" customWidth="1"/>
    <col min="1290" max="1534" width="9.140625" style="29"/>
    <col min="1535" max="1535" width="42.7109375" style="29" customWidth="1"/>
    <col min="1536" max="1536" width="7.7109375" style="29" customWidth="1"/>
    <col min="1537" max="1537" width="8.42578125" style="29" customWidth="1"/>
    <col min="1538" max="1539" width="7.7109375" style="29" customWidth="1"/>
    <col min="1540" max="1540" width="8.42578125" style="29" customWidth="1"/>
    <col min="1541" max="1542" width="7.7109375" style="29" customWidth="1"/>
    <col min="1543" max="1543" width="8.42578125" style="29" customWidth="1"/>
    <col min="1544" max="1544" width="7.7109375" style="29" customWidth="1"/>
    <col min="1545" max="1545" width="40.7109375" style="29" customWidth="1"/>
    <col min="1546" max="1790" width="9.140625" style="29"/>
    <col min="1791" max="1791" width="42.7109375" style="29" customWidth="1"/>
    <col min="1792" max="1792" width="7.7109375" style="29" customWidth="1"/>
    <col min="1793" max="1793" width="8.42578125" style="29" customWidth="1"/>
    <col min="1794" max="1795" width="7.7109375" style="29" customWidth="1"/>
    <col min="1796" max="1796" width="8.42578125" style="29" customWidth="1"/>
    <col min="1797" max="1798" width="7.7109375" style="29" customWidth="1"/>
    <col min="1799" max="1799" width="8.42578125" style="29" customWidth="1"/>
    <col min="1800" max="1800" width="7.7109375" style="29" customWidth="1"/>
    <col min="1801" max="1801" width="40.7109375" style="29" customWidth="1"/>
    <col min="1802" max="2046" width="9.140625" style="29"/>
    <col min="2047" max="2047" width="42.7109375" style="29" customWidth="1"/>
    <col min="2048" max="2048" width="7.7109375" style="29" customWidth="1"/>
    <col min="2049" max="2049" width="8.42578125" style="29" customWidth="1"/>
    <col min="2050" max="2051" width="7.7109375" style="29" customWidth="1"/>
    <col min="2052" max="2052" width="8.42578125" style="29" customWidth="1"/>
    <col min="2053" max="2054" width="7.7109375" style="29" customWidth="1"/>
    <col min="2055" max="2055" width="8.42578125" style="29" customWidth="1"/>
    <col min="2056" max="2056" width="7.7109375" style="29" customWidth="1"/>
    <col min="2057" max="2057" width="40.7109375" style="29" customWidth="1"/>
    <col min="2058" max="2302" width="9.140625" style="29"/>
    <col min="2303" max="2303" width="42.7109375" style="29" customWidth="1"/>
    <col min="2304" max="2304" width="7.7109375" style="29" customWidth="1"/>
    <col min="2305" max="2305" width="8.42578125" style="29" customWidth="1"/>
    <col min="2306" max="2307" width="7.7109375" style="29" customWidth="1"/>
    <col min="2308" max="2308" width="8.42578125" style="29" customWidth="1"/>
    <col min="2309" max="2310" width="7.7109375" style="29" customWidth="1"/>
    <col min="2311" max="2311" width="8.42578125" style="29" customWidth="1"/>
    <col min="2312" max="2312" width="7.7109375" style="29" customWidth="1"/>
    <col min="2313" max="2313" width="40.7109375" style="29" customWidth="1"/>
    <col min="2314" max="2558" width="9.140625" style="29"/>
    <col min="2559" max="2559" width="42.7109375" style="29" customWidth="1"/>
    <col min="2560" max="2560" width="7.7109375" style="29" customWidth="1"/>
    <col min="2561" max="2561" width="8.42578125" style="29" customWidth="1"/>
    <col min="2562" max="2563" width="7.7109375" style="29" customWidth="1"/>
    <col min="2564" max="2564" width="8.42578125" style="29" customWidth="1"/>
    <col min="2565" max="2566" width="7.7109375" style="29" customWidth="1"/>
    <col min="2567" max="2567" width="8.42578125" style="29" customWidth="1"/>
    <col min="2568" max="2568" width="7.7109375" style="29" customWidth="1"/>
    <col min="2569" max="2569" width="40.7109375" style="29" customWidth="1"/>
    <col min="2570" max="2814" width="9.140625" style="29"/>
    <col min="2815" max="2815" width="42.7109375" style="29" customWidth="1"/>
    <col min="2816" max="2816" width="7.7109375" style="29" customWidth="1"/>
    <col min="2817" max="2817" width="8.42578125" style="29" customWidth="1"/>
    <col min="2818" max="2819" width="7.7109375" style="29" customWidth="1"/>
    <col min="2820" max="2820" width="8.42578125" style="29" customWidth="1"/>
    <col min="2821" max="2822" width="7.7109375" style="29" customWidth="1"/>
    <col min="2823" max="2823" width="8.42578125" style="29" customWidth="1"/>
    <col min="2824" max="2824" width="7.7109375" style="29" customWidth="1"/>
    <col min="2825" max="2825" width="40.7109375" style="29" customWidth="1"/>
    <col min="2826" max="3070" width="9.140625" style="29"/>
    <col min="3071" max="3071" width="42.7109375" style="29" customWidth="1"/>
    <col min="3072" max="3072" width="7.7109375" style="29" customWidth="1"/>
    <col min="3073" max="3073" width="8.42578125" style="29" customWidth="1"/>
    <col min="3074" max="3075" width="7.7109375" style="29" customWidth="1"/>
    <col min="3076" max="3076" width="8.42578125" style="29" customWidth="1"/>
    <col min="3077" max="3078" width="7.7109375" style="29" customWidth="1"/>
    <col min="3079" max="3079" width="8.42578125" style="29" customWidth="1"/>
    <col min="3080" max="3080" width="7.7109375" style="29" customWidth="1"/>
    <col min="3081" max="3081" width="40.7109375" style="29" customWidth="1"/>
    <col min="3082" max="3326" width="9.140625" style="29"/>
    <col min="3327" max="3327" width="42.7109375" style="29" customWidth="1"/>
    <col min="3328" max="3328" width="7.7109375" style="29" customWidth="1"/>
    <col min="3329" max="3329" width="8.42578125" style="29" customWidth="1"/>
    <col min="3330" max="3331" width="7.7109375" style="29" customWidth="1"/>
    <col min="3332" max="3332" width="8.42578125" style="29" customWidth="1"/>
    <col min="3333" max="3334" width="7.7109375" style="29" customWidth="1"/>
    <col min="3335" max="3335" width="8.42578125" style="29" customWidth="1"/>
    <col min="3336" max="3336" width="7.7109375" style="29" customWidth="1"/>
    <col min="3337" max="3337" width="40.7109375" style="29" customWidth="1"/>
    <col min="3338" max="3582" width="9.140625" style="29"/>
    <col min="3583" max="3583" width="42.7109375" style="29" customWidth="1"/>
    <col min="3584" max="3584" width="7.7109375" style="29" customWidth="1"/>
    <col min="3585" max="3585" width="8.42578125" style="29" customWidth="1"/>
    <col min="3586" max="3587" width="7.7109375" style="29" customWidth="1"/>
    <col min="3588" max="3588" width="8.42578125" style="29" customWidth="1"/>
    <col min="3589" max="3590" width="7.7109375" style="29" customWidth="1"/>
    <col min="3591" max="3591" width="8.42578125" style="29" customWidth="1"/>
    <col min="3592" max="3592" width="7.7109375" style="29" customWidth="1"/>
    <col min="3593" max="3593" width="40.7109375" style="29" customWidth="1"/>
    <col min="3594" max="3838" width="9.140625" style="29"/>
    <col min="3839" max="3839" width="42.7109375" style="29" customWidth="1"/>
    <col min="3840" max="3840" width="7.7109375" style="29" customWidth="1"/>
    <col min="3841" max="3841" width="8.42578125" style="29" customWidth="1"/>
    <col min="3842" max="3843" width="7.7109375" style="29" customWidth="1"/>
    <col min="3844" max="3844" width="8.42578125" style="29" customWidth="1"/>
    <col min="3845" max="3846" width="7.7109375" style="29" customWidth="1"/>
    <col min="3847" max="3847" width="8.42578125" style="29" customWidth="1"/>
    <col min="3848" max="3848" width="7.7109375" style="29" customWidth="1"/>
    <col min="3849" max="3849" width="40.7109375" style="29" customWidth="1"/>
    <col min="3850" max="4094" width="9.140625" style="29"/>
    <col min="4095" max="4095" width="42.7109375" style="29" customWidth="1"/>
    <col min="4096" max="4096" width="7.7109375" style="29" customWidth="1"/>
    <col min="4097" max="4097" width="8.42578125" style="29" customWidth="1"/>
    <col min="4098" max="4099" width="7.7109375" style="29" customWidth="1"/>
    <col min="4100" max="4100" width="8.42578125" style="29" customWidth="1"/>
    <col min="4101" max="4102" width="7.7109375" style="29" customWidth="1"/>
    <col min="4103" max="4103" width="8.42578125" style="29" customWidth="1"/>
    <col min="4104" max="4104" width="7.7109375" style="29" customWidth="1"/>
    <col min="4105" max="4105" width="40.7109375" style="29" customWidth="1"/>
    <col min="4106" max="4350" width="9.140625" style="29"/>
    <col min="4351" max="4351" width="42.7109375" style="29" customWidth="1"/>
    <col min="4352" max="4352" width="7.7109375" style="29" customWidth="1"/>
    <col min="4353" max="4353" width="8.42578125" style="29" customWidth="1"/>
    <col min="4354" max="4355" width="7.7109375" style="29" customWidth="1"/>
    <col min="4356" max="4356" width="8.42578125" style="29" customWidth="1"/>
    <col min="4357" max="4358" width="7.7109375" style="29" customWidth="1"/>
    <col min="4359" max="4359" width="8.42578125" style="29" customWidth="1"/>
    <col min="4360" max="4360" width="7.7109375" style="29" customWidth="1"/>
    <col min="4361" max="4361" width="40.7109375" style="29" customWidth="1"/>
    <col min="4362" max="4606" width="9.140625" style="29"/>
    <col min="4607" max="4607" width="42.7109375" style="29" customWidth="1"/>
    <col min="4608" max="4608" width="7.7109375" style="29" customWidth="1"/>
    <col min="4609" max="4609" width="8.42578125" style="29" customWidth="1"/>
    <col min="4610" max="4611" width="7.7109375" style="29" customWidth="1"/>
    <col min="4612" max="4612" width="8.42578125" style="29" customWidth="1"/>
    <col min="4613" max="4614" width="7.7109375" style="29" customWidth="1"/>
    <col min="4615" max="4615" width="8.42578125" style="29" customWidth="1"/>
    <col min="4616" max="4616" width="7.7109375" style="29" customWidth="1"/>
    <col min="4617" max="4617" width="40.7109375" style="29" customWidth="1"/>
    <col min="4618" max="4862" width="9.140625" style="29"/>
    <col min="4863" max="4863" width="42.7109375" style="29" customWidth="1"/>
    <col min="4864" max="4864" width="7.7109375" style="29" customWidth="1"/>
    <col min="4865" max="4865" width="8.42578125" style="29" customWidth="1"/>
    <col min="4866" max="4867" width="7.7109375" style="29" customWidth="1"/>
    <col min="4868" max="4868" width="8.42578125" style="29" customWidth="1"/>
    <col min="4869" max="4870" width="7.7109375" style="29" customWidth="1"/>
    <col min="4871" max="4871" width="8.42578125" style="29" customWidth="1"/>
    <col min="4872" max="4872" width="7.7109375" style="29" customWidth="1"/>
    <col min="4873" max="4873" width="40.7109375" style="29" customWidth="1"/>
    <col min="4874" max="5118" width="9.140625" style="29"/>
    <col min="5119" max="5119" width="42.7109375" style="29" customWidth="1"/>
    <col min="5120" max="5120" width="7.7109375" style="29" customWidth="1"/>
    <col min="5121" max="5121" width="8.42578125" style="29" customWidth="1"/>
    <col min="5122" max="5123" width="7.7109375" style="29" customWidth="1"/>
    <col min="5124" max="5124" width="8.42578125" style="29" customWidth="1"/>
    <col min="5125" max="5126" width="7.7109375" style="29" customWidth="1"/>
    <col min="5127" max="5127" width="8.42578125" style="29" customWidth="1"/>
    <col min="5128" max="5128" width="7.7109375" style="29" customWidth="1"/>
    <col min="5129" max="5129" width="40.7109375" style="29" customWidth="1"/>
    <col min="5130" max="5374" width="9.140625" style="29"/>
    <col min="5375" max="5375" width="42.7109375" style="29" customWidth="1"/>
    <col min="5376" max="5376" width="7.7109375" style="29" customWidth="1"/>
    <col min="5377" max="5377" width="8.42578125" style="29" customWidth="1"/>
    <col min="5378" max="5379" width="7.7109375" style="29" customWidth="1"/>
    <col min="5380" max="5380" width="8.42578125" style="29" customWidth="1"/>
    <col min="5381" max="5382" width="7.7109375" style="29" customWidth="1"/>
    <col min="5383" max="5383" width="8.42578125" style="29" customWidth="1"/>
    <col min="5384" max="5384" width="7.7109375" style="29" customWidth="1"/>
    <col min="5385" max="5385" width="40.7109375" style="29" customWidth="1"/>
    <col min="5386" max="5630" width="9.140625" style="29"/>
    <col min="5631" max="5631" width="42.7109375" style="29" customWidth="1"/>
    <col min="5632" max="5632" width="7.7109375" style="29" customWidth="1"/>
    <col min="5633" max="5633" width="8.42578125" style="29" customWidth="1"/>
    <col min="5634" max="5635" width="7.7109375" style="29" customWidth="1"/>
    <col min="5636" max="5636" width="8.42578125" style="29" customWidth="1"/>
    <col min="5637" max="5638" width="7.7109375" style="29" customWidth="1"/>
    <col min="5639" max="5639" width="8.42578125" style="29" customWidth="1"/>
    <col min="5640" max="5640" width="7.7109375" style="29" customWidth="1"/>
    <col min="5641" max="5641" width="40.7109375" style="29" customWidth="1"/>
    <col min="5642" max="5886" width="9.140625" style="29"/>
    <col min="5887" max="5887" width="42.7109375" style="29" customWidth="1"/>
    <col min="5888" max="5888" width="7.7109375" style="29" customWidth="1"/>
    <col min="5889" max="5889" width="8.42578125" style="29" customWidth="1"/>
    <col min="5890" max="5891" width="7.7109375" style="29" customWidth="1"/>
    <col min="5892" max="5892" width="8.42578125" style="29" customWidth="1"/>
    <col min="5893" max="5894" width="7.7109375" style="29" customWidth="1"/>
    <col min="5895" max="5895" width="8.42578125" style="29" customWidth="1"/>
    <col min="5896" max="5896" width="7.7109375" style="29" customWidth="1"/>
    <col min="5897" max="5897" width="40.7109375" style="29" customWidth="1"/>
    <col min="5898" max="6142" width="9.140625" style="29"/>
    <col min="6143" max="6143" width="42.7109375" style="29" customWidth="1"/>
    <col min="6144" max="6144" width="7.7109375" style="29" customWidth="1"/>
    <col min="6145" max="6145" width="8.42578125" style="29" customWidth="1"/>
    <col min="6146" max="6147" width="7.7109375" style="29" customWidth="1"/>
    <col min="6148" max="6148" width="8.42578125" style="29" customWidth="1"/>
    <col min="6149" max="6150" width="7.7109375" style="29" customWidth="1"/>
    <col min="6151" max="6151" width="8.42578125" style="29" customWidth="1"/>
    <col min="6152" max="6152" width="7.7109375" style="29" customWidth="1"/>
    <col min="6153" max="6153" width="40.7109375" style="29" customWidth="1"/>
    <col min="6154" max="6398" width="9.140625" style="29"/>
    <col min="6399" max="6399" width="42.7109375" style="29" customWidth="1"/>
    <col min="6400" max="6400" width="7.7109375" style="29" customWidth="1"/>
    <col min="6401" max="6401" width="8.42578125" style="29" customWidth="1"/>
    <col min="6402" max="6403" width="7.7109375" style="29" customWidth="1"/>
    <col min="6404" max="6404" width="8.42578125" style="29" customWidth="1"/>
    <col min="6405" max="6406" width="7.7109375" style="29" customWidth="1"/>
    <col min="6407" max="6407" width="8.42578125" style="29" customWidth="1"/>
    <col min="6408" max="6408" width="7.7109375" style="29" customWidth="1"/>
    <col min="6409" max="6409" width="40.7109375" style="29" customWidth="1"/>
    <col min="6410" max="6654" width="9.140625" style="29"/>
    <col min="6655" max="6655" width="42.7109375" style="29" customWidth="1"/>
    <col min="6656" max="6656" width="7.7109375" style="29" customWidth="1"/>
    <col min="6657" max="6657" width="8.42578125" style="29" customWidth="1"/>
    <col min="6658" max="6659" width="7.7109375" style="29" customWidth="1"/>
    <col min="6660" max="6660" width="8.42578125" style="29" customWidth="1"/>
    <col min="6661" max="6662" width="7.7109375" style="29" customWidth="1"/>
    <col min="6663" max="6663" width="8.42578125" style="29" customWidth="1"/>
    <col min="6664" max="6664" width="7.7109375" style="29" customWidth="1"/>
    <col min="6665" max="6665" width="40.7109375" style="29" customWidth="1"/>
    <col min="6666" max="6910" width="9.140625" style="29"/>
    <col min="6911" max="6911" width="42.7109375" style="29" customWidth="1"/>
    <col min="6912" max="6912" width="7.7109375" style="29" customWidth="1"/>
    <col min="6913" max="6913" width="8.42578125" style="29" customWidth="1"/>
    <col min="6914" max="6915" width="7.7109375" style="29" customWidth="1"/>
    <col min="6916" max="6916" width="8.42578125" style="29" customWidth="1"/>
    <col min="6917" max="6918" width="7.7109375" style="29" customWidth="1"/>
    <col min="6919" max="6919" width="8.42578125" style="29" customWidth="1"/>
    <col min="6920" max="6920" width="7.7109375" style="29" customWidth="1"/>
    <col min="6921" max="6921" width="40.7109375" style="29" customWidth="1"/>
    <col min="6922" max="7166" width="9.140625" style="29"/>
    <col min="7167" max="7167" width="42.7109375" style="29" customWidth="1"/>
    <col min="7168" max="7168" width="7.7109375" style="29" customWidth="1"/>
    <col min="7169" max="7169" width="8.42578125" style="29" customWidth="1"/>
    <col min="7170" max="7171" width="7.7109375" style="29" customWidth="1"/>
    <col min="7172" max="7172" width="8.42578125" style="29" customWidth="1"/>
    <col min="7173" max="7174" width="7.7109375" style="29" customWidth="1"/>
    <col min="7175" max="7175" width="8.42578125" style="29" customWidth="1"/>
    <col min="7176" max="7176" width="7.7109375" style="29" customWidth="1"/>
    <col min="7177" max="7177" width="40.7109375" style="29" customWidth="1"/>
    <col min="7178" max="7422" width="9.140625" style="29"/>
    <col min="7423" max="7423" width="42.7109375" style="29" customWidth="1"/>
    <col min="7424" max="7424" width="7.7109375" style="29" customWidth="1"/>
    <col min="7425" max="7425" width="8.42578125" style="29" customWidth="1"/>
    <col min="7426" max="7427" width="7.7109375" style="29" customWidth="1"/>
    <col min="7428" max="7428" width="8.42578125" style="29" customWidth="1"/>
    <col min="7429" max="7430" width="7.7109375" style="29" customWidth="1"/>
    <col min="7431" max="7431" width="8.42578125" style="29" customWidth="1"/>
    <col min="7432" max="7432" width="7.7109375" style="29" customWidth="1"/>
    <col min="7433" max="7433" width="40.7109375" style="29" customWidth="1"/>
    <col min="7434" max="7678" width="9.140625" style="29"/>
    <col min="7679" max="7679" width="42.7109375" style="29" customWidth="1"/>
    <col min="7680" max="7680" width="7.7109375" style="29" customWidth="1"/>
    <col min="7681" max="7681" width="8.42578125" style="29" customWidth="1"/>
    <col min="7682" max="7683" width="7.7109375" style="29" customWidth="1"/>
    <col min="7684" max="7684" width="8.42578125" style="29" customWidth="1"/>
    <col min="7685" max="7686" width="7.7109375" style="29" customWidth="1"/>
    <col min="7687" max="7687" width="8.42578125" style="29" customWidth="1"/>
    <col min="7688" max="7688" width="7.7109375" style="29" customWidth="1"/>
    <col min="7689" max="7689" width="40.7109375" style="29" customWidth="1"/>
    <col min="7690" max="7934" width="9.140625" style="29"/>
    <col min="7935" max="7935" width="42.7109375" style="29" customWidth="1"/>
    <col min="7936" max="7936" width="7.7109375" style="29" customWidth="1"/>
    <col min="7937" max="7937" width="8.42578125" style="29" customWidth="1"/>
    <col min="7938" max="7939" width="7.7109375" style="29" customWidth="1"/>
    <col min="7940" max="7940" width="8.42578125" style="29" customWidth="1"/>
    <col min="7941" max="7942" width="7.7109375" style="29" customWidth="1"/>
    <col min="7943" max="7943" width="8.42578125" style="29" customWidth="1"/>
    <col min="7944" max="7944" width="7.7109375" style="29" customWidth="1"/>
    <col min="7945" max="7945" width="40.7109375" style="29" customWidth="1"/>
    <col min="7946" max="8190" width="9.140625" style="29"/>
    <col min="8191" max="8191" width="42.7109375" style="29" customWidth="1"/>
    <col min="8192" max="8192" width="7.7109375" style="29" customWidth="1"/>
    <col min="8193" max="8193" width="8.42578125" style="29" customWidth="1"/>
    <col min="8194" max="8195" width="7.7109375" style="29" customWidth="1"/>
    <col min="8196" max="8196" width="8.42578125" style="29" customWidth="1"/>
    <col min="8197" max="8198" width="7.7109375" style="29" customWidth="1"/>
    <col min="8199" max="8199" width="8.42578125" style="29" customWidth="1"/>
    <col min="8200" max="8200" width="7.7109375" style="29" customWidth="1"/>
    <col min="8201" max="8201" width="40.7109375" style="29" customWidth="1"/>
    <col min="8202" max="8446" width="9.140625" style="29"/>
    <col min="8447" max="8447" width="42.7109375" style="29" customWidth="1"/>
    <col min="8448" max="8448" width="7.7109375" style="29" customWidth="1"/>
    <col min="8449" max="8449" width="8.42578125" style="29" customWidth="1"/>
    <col min="8450" max="8451" width="7.7109375" style="29" customWidth="1"/>
    <col min="8452" max="8452" width="8.42578125" style="29" customWidth="1"/>
    <col min="8453" max="8454" width="7.7109375" style="29" customWidth="1"/>
    <col min="8455" max="8455" width="8.42578125" style="29" customWidth="1"/>
    <col min="8456" max="8456" width="7.7109375" style="29" customWidth="1"/>
    <col min="8457" max="8457" width="40.7109375" style="29" customWidth="1"/>
    <col min="8458" max="8702" width="9.140625" style="29"/>
    <col min="8703" max="8703" width="42.7109375" style="29" customWidth="1"/>
    <col min="8704" max="8704" width="7.7109375" style="29" customWidth="1"/>
    <col min="8705" max="8705" width="8.42578125" style="29" customWidth="1"/>
    <col min="8706" max="8707" width="7.7109375" style="29" customWidth="1"/>
    <col min="8708" max="8708" width="8.42578125" style="29" customWidth="1"/>
    <col min="8709" max="8710" width="7.7109375" style="29" customWidth="1"/>
    <col min="8711" max="8711" width="8.42578125" style="29" customWidth="1"/>
    <col min="8712" max="8712" width="7.7109375" style="29" customWidth="1"/>
    <col min="8713" max="8713" width="40.7109375" style="29" customWidth="1"/>
    <col min="8714" max="8958" width="9.140625" style="29"/>
    <col min="8959" max="8959" width="42.7109375" style="29" customWidth="1"/>
    <col min="8960" max="8960" width="7.7109375" style="29" customWidth="1"/>
    <col min="8961" max="8961" width="8.42578125" style="29" customWidth="1"/>
    <col min="8962" max="8963" width="7.7109375" style="29" customWidth="1"/>
    <col min="8964" max="8964" width="8.42578125" style="29" customWidth="1"/>
    <col min="8965" max="8966" width="7.7109375" style="29" customWidth="1"/>
    <col min="8967" max="8967" width="8.42578125" style="29" customWidth="1"/>
    <col min="8968" max="8968" width="7.7109375" style="29" customWidth="1"/>
    <col min="8969" max="8969" width="40.7109375" style="29" customWidth="1"/>
    <col min="8970" max="9214" width="9.140625" style="29"/>
    <col min="9215" max="9215" width="42.7109375" style="29" customWidth="1"/>
    <col min="9216" max="9216" width="7.7109375" style="29" customWidth="1"/>
    <col min="9217" max="9217" width="8.42578125" style="29" customWidth="1"/>
    <col min="9218" max="9219" width="7.7109375" style="29" customWidth="1"/>
    <col min="9220" max="9220" width="8.42578125" style="29" customWidth="1"/>
    <col min="9221" max="9222" width="7.7109375" style="29" customWidth="1"/>
    <col min="9223" max="9223" width="8.42578125" style="29" customWidth="1"/>
    <col min="9224" max="9224" width="7.7109375" style="29" customWidth="1"/>
    <col min="9225" max="9225" width="40.7109375" style="29" customWidth="1"/>
    <col min="9226" max="9470" width="9.140625" style="29"/>
    <col min="9471" max="9471" width="42.7109375" style="29" customWidth="1"/>
    <col min="9472" max="9472" width="7.7109375" style="29" customWidth="1"/>
    <col min="9473" max="9473" width="8.42578125" style="29" customWidth="1"/>
    <col min="9474" max="9475" width="7.7109375" style="29" customWidth="1"/>
    <col min="9476" max="9476" width="8.42578125" style="29" customWidth="1"/>
    <col min="9477" max="9478" width="7.7109375" style="29" customWidth="1"/>
    <col min="9479" max="9479" width="8.42578125" style="29" customWidth="1"/>
    <col min="9480" max="9480" width="7.7109375" style="29" customWidth="1"/>
    <col min="9481" max="9481" width="40.7109375" style="29" customWidth="1"/>
    <col min="9482" max="9726" width="9.140625" style="29"/>
    <col min="9727" max="9727" width="42.7109375" style="29" customWidth="1"/>
    <col min="9728" max="9728" width="7.7109375" style="29" customWidth="1"/>
    <col min="9729" max="9729" width="8.42578125" style="29" customWidth="1"/>
    <col min="9730" max="9731" width="7.7109375" style="29" customWidth="1"/>
    <col min="9732" max="9732" width="8.42578125" style="29" customWidth="1"/>
    <col min="9733" max="9734" width="7.7109375" style="29" customWidth="1"/>
    <col min="9735" max="9735" width="8.42578125" style="29" customWidth="1"/>
    <col min="9736" max="9736" width="7.7109375" style="29" customWidth="1"/>
    <col min="9737" max="9737" width="40.7109375" style="29" customWidth="1"/>
    <col min="9738" max="9982" width="9.140625" style="29"/>
    <col min="9983" max="9983" width="42.7109375" style="29" customWidth="1"/>
    <col min="9984" max="9984" width="7.7109375" style="29" customWidth="1"/>
    <col min="9985" max="9985" width="8.42578125" style="29" customWidth="1"/>
    <col min="9986" max="9987" width="7.7109375" style="29" customWidth="1"/>
    <col min="9988" max="9988" width="8.42578125" style="29" customWidth="1"/>
    <col min="9989" max="9990" width="7.7109375" style="29" customWidth="1"/>
    <col min="9991" max="9991" width="8.42578125" style="29" customWidth="1"/>
    <col min="9992" max="9992" width="7.7109375" style="29" customWidth="1"/>
    <col min="9993" max="9993" width="40.7109375" style="29" customWidth="1"/>
    <col min="9994" max="10238" width="9.140625" style="29"/>
    <col min="10239" max="10239" width="42.7109375" style="29" customWidth="1"/>
    <col min="10240" max="10240" width="7.7109375" style="29" customWidth="1"/>
    <col min="10241" max="10241" width="8.42578125" style="29" customWidth="1"/>
    <col min="10242" max="10243" width="7.7109375" style="29" customWidth="1"/>
    <col min="10244" max="10244" width="8.42578125" style="29" customWidth="1"/>
    <col min="10245" max="10246" width="7.7109375" style="29" customWidth="1"/>
    <col min="10247" max="10247" width="8.42578125" style="29" customWidth="1"/>
    <col min="10248" max="10248" width="7.7109375" style="29" customWidth="1"/>
    <col min="10249" max="10249" width="40.7109375" style="29" customWidth="1"/>
    <col min="10250" max="10494" width="9.140625" style="29"/>
    <col min="10495" max="10495" width="42.7109375" style="29" customWidth="1"/>
    <col min="10496" max="10496" width="7.7109375" style="29" customWidth="1"/>
    <col min="10497" max="10497" width="8.42578125" style="29" customWidth="1"/>
    <col min="10498" max="10499" width="7.7109375" style="29" customWidth="1"/>
    <col min="10500" max="10500" width="8.42578125" style="29" customWidth="1"/>
    <col min="10501" max="10502" width="7.7109375" style="29" customWidth="1"/>
    <col min="10503" max="10503" width="8.42578125" style="29" customWidth="1"/>
    <col min="10504" max="10504" width="7.7109375" style="29" customWidth="1"/>
    <col min="10505" max="10505" width="40.7109375" style="29" customWidth="1"/>
    <col min="10506" max="10750" width="9.140625" style="29"/>
    <col min="10751" max="10751" width="42.7109375" style="29" customWidth="1"/>
    <col min="10752" max="10752" width="7.7109375" style="29" customWidth="1"/>
    <col min="10753" max="10753" width="8.42578125" style="29" customWidth="1"/>
    <col min="10754" max="10755" width="7.7109375" style="29" customWidth="1"/>
    <col min="10756" max="10756" width="8.42578125" style="29" customWidth="1"/>
    <col min="10757" max="10758" width="7.7109375" style="29" customWidth="1"/>
    <col min="10759" max="10759" width="8.42578125" style="29" customWidth="1"/>
    <col min="10760" max="10760" width="7.7109375" style="29" customWidth="1"/>
    <col min="10761" max="10761" width="40.7109375" style="29" customWidth="1"/>
    <col min="10762" max="11006" width="9.140625" style="29"/>
    <col min="11007" max="11007" width="42.7109375" style="29" customWidth="1"/>
    <col min="11008" max="11008" width="7.7109375" style="29" customWidth="1"/>
    <col min="11009" max="11009" width="8.42578125" style="29" customWidth="1"/>
    <col min="11010" max="11011" width="7.7109375" style="29" customWidth="1"/>
    <col min="11012" max="11012" width="8.42578125" style="29" customWidth="1"/>
    <col min="11013" max="11014" width="7.7109375" style="29" customWidth="1"/>
    <col min="11015" max="11015" width="8.42578125" style="29" customWidth="1"/>
    <col min="11016" max="11016" width="7.7109375" style="29" customWidth="1"/>
    <col min="11017" max="11017" width="40.7109375" style="29" customWidth="1"/>
    <col min="11018" max="11262" width="9.140625" style="29"/>
    <col min="11263" max="11263" width="42.7109375" style="29" customWidth="1"/>
    <col min="11264" max="11264" width="7.7109375" style="29" customWidth="1"/>
    <col min="11265" max="11265" width="8.42578125" style="29" customWidth="1"/>
    <col min="11266" max="11267" width="7.7109375" style="29" customWidth="1"/>
    <col min="11268" max="11268" width="8.42578125" style="29" customWidth="1"/>
    <col min="11269" max="11270" width="7.7109375" style="29" customWidth="1"/>
    <col min="11271" max="11271" width="8.42578125" style="29" customWidth="1"/>
    <col min="11272" max="11272" width="7.7109375" style="29" customWidth="1"/>
    <col min="11273" max="11273" width="40.7109375" style="29" customWidth="1"/>
    <col min="11274" max="11518" width="9.140625" style="29"/>
    <col min="11519" max="11519" width="42.7109375" style="29" customWidth="1"/>
    <col min="11520" max="11520" width="7.7109375" style="29" customWidth="1"/>
    <col min="11521" max="11521" width="8.42578125" style="29" customWidth="1"/>
    <col min="11522" max="11523" width="7.7109375" style="29" customWidth="1"/>
    <col min="11524" max="11524" width="8.42578125" style="29" customWidth="1"/>
    <col min="11525" max="11526" width="7.7109375" style="29" customWidth="1"/>
    <col min="11527" max="11527" width="8.42578125" style="29" customWidth="1"/>
    <col min="11528" max="11528" width="7.7109375" style="29" customWidth="1"/>
    <col min="11529" max="11529" width="40.7109375" style="29" customWidth="1"/>
    <col min="11530" max="11774" width="9.140625" style="29"/>
    <col min="11775" max="11775" width="42.7109375" style="29" customWidth="1"/>
    <col min="11776" max="11776" width="7.7109375" style="29" customWidth="1"/>
    <col min="11777" max="11777" width="8.42578125" style="29" customWidth="1"/>
    <col min="11778" max="11779" width="7.7109375" style="29" customWidth="1"/>
    <col min="11780" max="11780" width="8.42578125" style="29" customWidth="1"/>
    <col min="11781" max="11782" width="7.7109375" style="29" customWidth="1"/>
    <col min="11783" max="11783" width="8.42578125" style="29" customWidth="1"/>
    <col min="11784" max="11784" width="7.7109375" style="29" customWidth="1"/>
    <col min="11785" max="11785" width="40.7109375" style="29" customWidth="1"/>
    <col min="11786" max="12030" width="9.140625" style="29"/>
    <col min="12031" max="12031" width="42.7109375" style="29" customWidth="1"/>
    <col min="12032" max="12032" width="7.7109375" style="29" customWidth="1"/>
    <col min="12033" max="12033" width="8.42578125" style="29" customWidth="1"/>
    <col min="12034" max="12035" width="7.7109375" style="29" customWidth="1"/>
    <col min="12036" max="12036" width="8.42578125" style="29" customWidth="1"/>
    <col min="12037" max="12038" width="7.7109375" style="29" customWidth="1"/>
    <col min="12039" max="12039" width="8.42578125" style="29" customWidth="1"/>
    <col min="12040" max="12040" width="7.7109375" style="29" customWidth="1"/>
    <col min="12041" max="12041" width="40.7109375" style="29" customWidth="1"/>
    <col min="12042" max="12286" width="9.140625" style="29"/>
    <col min="12287" max="12287" width="42.7109375" style="29" customWidth="1"/>
    <col min="12288" max="12288" width="7.7109375" style="29" customWidth="1"/>
    <col min="12289" max="12289" width="8.42578125" style="29" customWidth="1"/>
    <col min="12290" max="12291" width="7.7109375" style="29" customWidth="1"/>
    <col min="12292" max="12292" width="8.42578125" style="29" customWidth="1"/>
    <col min="12293" max="12294" width="7.7109375" style="29" customWidth="1"/>
    <col min="12295" max="12295" width="8.42578125" style="29" customWidth="1"/>
    <col min="12296" max="12296" width="7.7109375" style="29" customWidth="1"/>
    <col min="12297" max="12297" width="40.7109375" style="29" customWidth="1"/>
    <col min="12298" max="12542" width="9.140625" style="29"/>
    <col min="12543" max="12543" width="42.7109375" style="29" customWidth="1"/>
    <col min="12544" max="12544" width="7.7109375" style="29" customWidth="1"/>
    <col min="12545" max="12545" width="8.42578125" style="29" customWidth="1"/>
    <col min="12546" max="12547" width="7.7109375" style="29" customWidth="1"/>
    <col min="12548" max="12548" width="8.42578125" style="29" customWidth="1"/>
    <col min="12549" max="12550" width="7.7109375" style="29" customWidth="1"/>
    <col min="12551" max="12551" width="8.42578125" style="29" customWidth="1"/>
    <col min="12552" max="12552" width="7.7109375" style="29" customWidth="1"/>
    <col min="12553" max="12553" width="40.7109375" style="29" customWidth="1"/>
    <col min="12554" max="12798" width="9.140625" style="29"/>
    <col min="12799" max="12799" width="42.7109375" style="29" customWidth="1"/>
    <col min="12800" max="12800" width="7.7109375" style="29" customWidth="1"/>
    <col min="12801" max="12801" width="8.42578125" style="29" customWidth="1"/>
    <col min="12802" max="12803" width="7.7109375" style="29" customWidth="1"/>
    <col min="12804" max="12804" width="8.42578125" style="29" customWidth="1"/>
    <col min="12805" max="12806" width="7.7109375" style="29" customWidth="1"/>
    <col min="12807" max="12807" width="8.42578125" style="29" customWidth="1"/>
    <col min="12808" max="12808" width="7.7109375" style="29" customWidth="1"/>
    <col min="12809" max="12809" width="40.7109375" style="29" customWidth="1"/>
    <col min="12810" max="13054" width="9.140625" style="29"/>
    <col min="13055" max="13055" width="42.7109375" style="29" customWidth="1"/>
    <col min="13056" max="13056" width="7.7109375" style="29" customWidth="1"/>
    <col min="13057" max="13057" width="8.42578125" style="29" customWidth="1"/>
    <col min="13058" max="13059" width="7.7109375" style="29" customWidth="1"/>
    <col min="13060" max="13060" width="8.42578125" style="29" customWidth="1"/>
    <col min="13061" max="13062" width="7.7109375" style="29" customWidth="1"/>
    <col min="13063" max="13063" width="8.42578125" style="29" customWidth="1"/>
    <col min="13064" max="13064" width="7.7109375" style="29" customWidth="1"/>
    <col min="13065" max="13065" width="40.7109375" style="29" customWidth="1"/>
    <col min="13066" max="13310" width="9.140625" style="29"/>
    <col min="13311" max="13311" width="42.7109375" style="29" customWidth="1"/>
    <col min="13312" max="13312" width="7.7109375" style="29" customWidth="1"/>
    <col min="13313" max="13313" width="8.42578125" style="29" customWidth="1"/>
    <col min="13314" max="13315" width="7.7109375" style="29" customWidth="1"/>
    <col min="13316" max="13316" width="8.42578125" style="29" customWidth="1"/>
    <col min="13317" max="13318" width="7.7109375" style="29" customWidth="1"/>
    <col min="13319" max="13319" width="8.42578125" style="29" customWidth="1"/>
    <col min="13320" max="13320" width="7.7109375" style="29" customWidth="1"/>
    <col min="13321" max="13321" width="40.7109375" style="29" customWidth="1"/>
    <col min="13322" max="13566" width="9.140625" style="29"/>
    <col min="13567" max="13567" width="42.7109375" style="29" customWidth="1"/>
    <col min="13568" max="13568" width="7.7109375" style="29" customWidth="1"/>
    <col min="13569" max="13569" width="8.42578125" style="29" customWidth="1"/>
    <col min="13570" max="13571" width="7.7109375" style="29" customWidth="1"/>
    <col min="13572" max="13572" width="8.42578125" style="29" customWidth="1"/>
    <col min="13573" max="13574" width="7.7109375" style="29" customWidth="1"/>
    <col min="13575" max="13575" width="8.42578125" style="29" customWidth="1"/>
    <col min="13576" max="13576" width="7.7109375" style="29" customWidth="1"/>
    <col min="13577" max="13577" width="40.7109375" style="29" customWidth="1"/>
    <col min="13578" max="13822" width="9.140625" style="29"/>
    <col min="13823" max="13823" width="42.7109375" style="29" customWidth="1"/>
    <col min="13824" max="13824" width="7.7109375" style="29" customWidth="1"/>
    <col min="13825" max="13825" width="8.42578125" style="29" customWidth="1"/>
    <col min="13826" max="13827" width="7.7109375" style="29" customWidth="1"/>
    <col min="13828" max="13828" width="8.42578125" style="29" customWidth="1"/>
    <col min="13829" max="13830" width="7.7109375" style="29" customWidth="1"/>
    <col min="13831" max="13831" width="8.42578125" style="29" customWidth="1"/>
    <col min="13832" max="13832" width="7.7109375" style="29" customWidth="1"/>
    <col min="13833" max="13833" width="40.7109375" style="29" customWidth="1"/>
    <col min="13834" max="14078" width="9.140625" style="29"/>
    <col min="14079" max="14079" width="42.7109375" style="29" customWidth="1"/>
    <col min="14080" max="14080" width="7.7109375" style="29" customWidth="1"/>
    <col min="14081" max="14081" width="8.42578125" style="29" customWidth="1"/>
    <col min="14082" max="14083" width="7.7109375" style="29" customWidth="1"/>
    <col min="14084" max="14084" width="8.42578125" style="29" customWidth="1"/>
    <col min="14085" max="14086" width="7.7109375" style="29" customWidth="1"/>
    <col min="14087" max="14087" width="8.42578125" style="29" customWidth="1"/>
    <col min="14088" max="14088" width="7.7109375" style="29" customWidth="1"/>
    <col min="14089" max="14089" width="40.7109375" style="29" customWidth="1"/>
    <col min="14090" max="14334" width="9.140625" style="29"/>
    <col min="14335" max="14335" width="42.7109375" style="29" customWidth="1"/>
    <col min="14336" max="14336" width="7.7109375" style="29" customWidth="1"/>
    <col min="14337" max="14337" width="8.42578125" style="29" customWidth="1"/>
    <col min="14338" max="14339" width="7.7109375" style="29" customWidth="1"/>
    <col min="14340" max="14340" width="8.42578125" style="29" customWidth="1"/>
    <col min="14341" max="14342" width="7.7109375" style="29" customWidth="1"/>
    <col min="14343" max="14343" width="8.42578125" style="29" customWidth="1"/>
    <col min="14344" max="14344" width="7.7109375" style="29" customWidth="1"/>
    <col min="14345" max="14345" width="40.7109375" style="29" customWidth="1"/>
    <col min="14346" max="14590" width="9.140625" style="29"/>
    <col min="14591" max="14591" width="42.7109375" style="29" customWidth="1"/>
    <col min="14592" max="14592" width="7.7109375" style="29" customWidth="1"/>
    <col min="14593" max="14593" width="8.42578125" style="29" customWidth="1"/>
    <col min="14594" max="14595" width="7.7109375" style="29" customWidth="1"/>
    <col min="14596" max="14596" width="8.42578125" style="29" customWidth="1"/>
    <col min="14597" max="14598" width="7.7109375" style="29" customWidth="1"/>
    <col min="14599" max="14599" width="8.42578125" style="29" customWidth="1"/>
    <col min="14600" max="14600" width="7.7109375" style="29" customWidth="1"/>
    <col min="14601" max="14601" width="40.7109375" style="29" customWidth="1"/>
    <col min="14602" max="14846" width="9.140625" style="29"/>
    <col min="14847" max="14847" width="42.7109375" style="29" customWidth="1"/>
    <col min="14848" max="14848" width="7.7109375" style="29" customWidth="1"/>
    <col min="14849" max="14849" width="8.42578125" style="29" customWidth="1"/>
    <col min="14850" max="14851" width="7.7109375" style="29" customWidth="1"/>
    <col min="14852" max="14852" width="8.42578125" style="29" customWidth="1"/>
    <col min="14853" max="14854" width="7.7109375" style="29" customWidth="1"/>
    <col min="14855" max="14855" width="8.42578125" style="29" customWidth="1"/>
    <col min="14856" max="14856" width="7.7109375" style="29" customWidth="1"/>
    <col min="14857" max="14857" width="40.7109375" style="29" customWidth="1"/>
    <col min="14858" max="15102" width="9.140625" style="29"/>
    <col min="15103" max="15103" width="42.7109375" style="29" customWidth="1"/>
    <col min="15104" max="15104" width="7.7109375" style="29" customWidth="1"/>
    <col min="15105" max="15105" width="8.42578125" style="29" customWidth="1"/>
    <col min="15106" max="15107" width="7.7109375" style="29" customWidth="1"/>
    <col min="15108" max="15108" width="8.42578125" style="29" customWidth="1"/>
    <col min="15109" max="15110" width="7.7109375" style="29" customWidth="1"/>
    <col min="15111" max="15111" width="8.42578125" style="29" customWidth="1"/>
    <col min="15112" max="15112" width="7.7109375" style="29" customWidth="1"/>
    <col min="15113" max="15113" width="40.7109375" style="29" customWidth="1"/>
    <col min="15114" max="15358" width="9.140625" style="29"/>
    <col min="15359" max="15359" width="42.7109375" style="29" customWidth="1"/>
    <col min="15360" max="15360" width="7.7109375" style="29" customWidth="1"/>
    <col min="15361" max="15361" width="8.42578125" style="29" customWidth="1"/>
    <col min="15362" max="15363" width="7.7109375" style="29" customWidth="1"/>
    <col min="15364" max="15364" width="8.42578125" style="29" customWidth="1"/>
    <col min="15365" max="15366" width="7.7109375" style="29" customWidth="1"/>
    <col min="15367" max="15367" width="8.42578125" style="29" customWidth="1"/>
    <col min="15368" max="15368" width="7.7109375" style="29" customWidth="1"/>
    <col min="15369" max="15369" width="40.7109375" style="29" customWidth="1"/>
    <col min="15370" max="15614" width="9.140625" style="29"/>
    <col min="15615" max="15615" width="42.7109375" style="29" customWidth="1"/>
    <col min="15616" max="15616" width="7.7109375" style="29" customWidth="1"/>
    <col min="15617" max="15617" width="8.42578125" style="29" customWidth="1"/>
    <col min="15618" max="15619" width="7.7109375" style="29" customWidth="1"/>
    <col min="15620" max="15620" width="8.42578125" style="29" customWidth="1"/>
    <col min="15621" max="15622" width="7.7109375" style="29" customWidth="1"/>
    <col min="15623" max="15623" width="8.42578125" style="29" customWidth="1"/>
    <col min="15624" max="15624" width="7.7109375" style="29" customWidth="1"/>
    <col min="15625" max="15625" width="40.7109375" style="29" customWidth="1"/>
    <col min="15626" max="15870" width="9.140625" style="29"/>
    <col min="15871" max="15871" width="42.7109375" style="29" customWidth="1"/>
    <col min="15872" max="15872" width="7.7109375" style="29" customWidth="1"/>
    <col min="15873" max="15873" width="8.42578125" style="29" customWidth="1"/>
    <col min="15874" max="15875" width="7.7109375" style="29" customWidth="1"/>
    <col min="15876" max="15876" width="8.42578125" style="29" customWidth="1"/>
    <col min="15877" max="15878" width="7.7109375" style="29" customWidth="1"/>
    <col min="15879" max="15879" width="8.42578125" style="29" customWidth="1"/>
    <col min="15880" max="15880" width="7.7109375" style="29" customWidth="1"/>
    <col min="15881" max="15881" width="40.7109375" style="29" customWidth="1"/>
    <col min="15882" max="16126" width="9.140625" style="29"/>
    <col min="16127" max="16127" width="42.7109375" style="29" customWidth="1"/>
    <col min="16128" max="16128" width="7.7109375" style="29" customWidth="1"/>
    <col min="16129" max="16129" width="8.42578125" style="29" customWidth="1"/>
    <col min="16130" max="16131" width="7.7109375" style="29" customWidth="1"/>
    <col min="16132" max="16132" width="8.42578125" style="29" customWidth="1"/>
    <col min="16133" max="16134" width="7.7109375" style="29" customWidth="1"/>
    <col min="16135" max="16135" width="8.42578125" style="29" customWidth="1"/>
    <col min="16136" max="16136" width="7.7109375" style="29" customWidth="1"/>
    <col min="16137" max="16137" width="40.7109375" style="29" customWidth="1"/>
    <col min="16138" max="16384" width="9.140625" style="29"/>
  </cols>
  <sheetData>
    <row r="1" spans="1:254" ht="20.25" x14ac:dyDescent="0.25">
      <c r="A1" s="837" t="s">
        <v>590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744"/>
      <c r="M1" s="744"/>
      <c r="N1" s="744"/>
      <c r="O1" s="744"/>
      <c r="P1" s="744"/>
      <c r="Q1" s="744"/>
      <c r="R1" s="744"/>
      <c r="S1" s="744"/>
      <c r="T1" s="744"/>
      <c r="U1" s="744"/>
      <c r="V1" s="744"/>
      <c r="W1" s="744"/>
      <c r="X1" s="744"/>
      <c r="Y1" s="744"/>
      <c r="Z1" s="744"/>
      <c r="AA1" s="744"/>
      <c r="AB1" s="744"/>
      <c r="AC1" s="744"/>
      <c r="AD1" s="744"/>
      <c r="AE1" s="744"/>
      <c r="AF1" s="744"/>
      <c r="AG1" s="744"/>
      <c r="AH1" s="744"/>
      <c r="AI1" s="744"/>
      <c r="AJ1" s="744"/>
      <c r="AK1" s="744"/>
      <c r="AL1" s="744"/>
      <c r="AM1" s="744"/>
      <c r="AN1" s="744"/>
      <c r="AO1" s="744"/>
      <c r="AP1" s="744"/>
      <c r="AQ1" s="744"/>
      <c r="AR1" s="744"/>
      <c r="AS1" s="744"/>
      <c r="AT1" s="744"/>
      <c r="AU1" s="744"/>
      <c r="AV1" s="744"/>
      <c r="AW1" s="744"/>
      <c r="AX1" s="744"/>
      <c r="AY1" s="744"/>
      <c r="AZ1" s="744"/>
      <c r="BA1" s="744"/>
      <c r="BB1" s="744"/>
      <c r="BC1" s="744"/>
      <c r="BD1" s="744"/>
      <c r="BE1" s="744"/>
      <c r="BF1" s="744"/>
      <c r="BG1" s="744"/>
      <c r="BH1" s="744"/>
      <c r="BI1" s="744"/>
      <c r="BJ1" s="744"/>
      <c r="BK1" s="744"/>
      <c r="BL1" s="744"/>
      <c r="BM1" s="744"/>
      <c r="BN1" s="744"/>
      <c r="BO1" s="744"/>
      <c r="BP1" s="744"/>
      <c r="BQ1" s="744"/>
      <c r="BR1" s="744"/>
      <c r="BS1" s="744"/>
      <c r="BT1" s="744"/>
      <c r="BU1" s="744"/>
      <c r="BV1" s="744"/>
      <c r="BW1" s="744"/>
      <c r="BX1" s="744"/>
      <c r="BY1" s="744"/>
      <c r="BZ1" s="744"/>
      <c r="CA1" s="744"/>
      <c r="CB1" s="744"/>
      <c r="CC1" s="744"/>
      <c r="CD1" s="744"/>
      <c r="CE1" s="744"/>
      <c r="CF1" s="744"/>
      <c r="CG1" s="744"/>
      <c r="CH1" s="744"/>
      <c r="CI1" s="744"/>
      <c r="CJ1" s="744"/>
      <c r="CK1" s="744"/>
      <c r="CL1" s="744"/>
      <c r="CM1" s="744"/>
      <c r="CN1" s="744"/>
      <c r="CO1" s="744"/>
      <c r="CP1" s="744"/>
      <c r="CQ1" s="744"/>
      <c r="CR1" s="744"/>
      <c r="CS1" s="744"/>
      <c r="CT1" s="744"/>
      <c r="CU1" s="744"/>
      <c r="CV1" s="744"/>
      <c r="CW1" s="744"/>
      <c r="CX1" s="744"/>
      <c r="CY1" s="744"/>
      <c r="CZ1" s="744"/>
      <c r="DA1" s="744"/>
      <c r="DB1" s="744"/>
      <c r="DC1" s="744"/>
      <c r="DD1" s="744"/>
      <c r="DE1" s="744"/>
      <c r="DF1" s="744"/>
      <c r="DG1" s="744"/>
      <c r="DH1" s="744"/>
      <c r="DI1" s="744"/>
      <c r="DJ1" s="744"/>
      <c r="DK1" s="744"/>
      <c r="DL1" s="744"/>
      <c r="DM1" s="744"/>
      <c r="DN1" s="744"/>
      <c r="DO1" s="744"/>
      <c r="DP1" s="744"/>
      <c r="DQ1" s="744"/>
      <c r="DR1" s="744"/>
      <c r="DS1" s="744"/>
      <c r="DT1" s="744"/>
      <c r="DU1" s="744"/>
      <c r="DV1" s="744"/>
      <c r="DW1" s="744"/>
      <c r="DX1" s="744"/>
      <c r="DY1" s="744"/>
      <c r="DZ1" s="744"/>
      <c r="EA1" s="744"/>
      <c r="EB1" s="744"/>
      <c r="EC1" s="744"/>
      <c r="ED1" s="744"/>
      <c r="EE1" s="744"/>
      <c r="EF1" s="744"/>
      <c r="EG1" s="744"/>
      <c r="EH1" s="744"/>
      <c r="EI1" s="744"/>
      <c r="EJ1" s="744"/>
      <c r="EK1" s="744"/>
      <c r="EL1" s="744"/>
      <c r="EM1" s="744"/>
      <c r="EN1" s="744"/>
      <c r="EO1" s="744"/>
      <c r="EP1" s="744"/>
      <c r="EQ1" s="744"/>
      <c r="ER1" s="744"/>
      <c r="ES1" s="744"/>
      <c r="ET1" s="744"/>
      <c r="EU1" s="744"/>
      <c r="EV1" s="744"/>
      <c r="EW1" s="744"/>
      <c r="EX1" s="744"/>
      <c r="EY1" s="744"/>
      <c r="EZ1" s="744"/>
      <c r="FA1" s="744"/>
      <c r="FB1" s="744"/>
      <c r="FC1" s="744"/>
      <c r="FD1" s="744"/>
      <c r="FE1" s="744"/>
      <c r="FF1" s="744"/>
      <c r="FG1" s="744"/>
      <c r="FH1" s="744"/>
      <c r="FI1" s="744"/>
      <c r="FJ1" s="744"/>
      <c r="FK1" s="744"/>
      <c r="FL1" s="744"/>
      <c r="FM1" s="744"/>
      <c r="FN1" s="744"/>
      <c r="FO1" s="744"/>
      <c r="FP1" s="744"/>
      <c r="FQ1" s="744"/>
      <c r="FR1" s="744"/>
      <c r="FS1" s="744"/>
      <c r="FT1" s="744"/>
      <c r="FU1" s="744"/>
      <c r="FV1" s="744"/>
      <c r="FW1" s="744"/>
      <c r="FX1" s="744"/>
      <c r="FY1" s="744"/>
      <c r="FZ1" s="744"/>
      <c r="GA1" s="744"/>
      <c r="GB1" s="744"/>
      <c r="GC1" s="744"/>
      <c r="GD1" s="744"/>
      <c r="GE1" s="744"/>
      <c r="GF1" s="744"/>
      <c r="GG1" s="744"/>
      <c r="GH1" s="744"/>
      <c r="GI1" s="744"/>
      <c r="GJ1" s="744"/>
      <c r="GK1" s="744"/>
      <c r="GL1" s="744"/>
      <c r="GM1" s="744"/>
      <c r="GN1" s="744"/>
      <c r="GO1" s="744"/>
      <c r="GP1" s="744"/>
      <c r="GQ1" s="744"/>
      <c r="GR1" s="744"/>
      <c r="GS1" s="744"/>
      <c r="GT1" s="744"/>
      <c r="GU1" s="744"/>
      <c r="GV1" s="744"/>
      <c r="GW1" s="744"/>
      <c r="GX1" s="744"/>
      <c r="GY1" s="744"/>
      <c r="GZ1" s="744"/>
      <c r="HA1" s="744"/>
      <c r="HB1" s="744"/>
      <c r="HC1" s="744"/>
      <c r="HD1" s="744"/>
      <c r="HE1" s="744"/>
      <c r="HF1" s="744"/>
      <c r="HG1" s="744"/>
      <c r="HH1" s="744"/>
      <c r="HI1" s="744"/>
      <c r="HJ1" s="744"/>
      <c r="HK1" s="744"/>
      <c r="HL1" s="744"/>
      <c r="HM1" s="744"/>
      <c r="HN1" s="744"/>
      <c r="HO1" s="744"/>
      <c r="HP1" s="744"/>
      <c r="HQ1" s="744"/>
      <c r="HR1" s="744"/>
      <c r="HS1" s="744"/>
      <c r="HT1" s="744"/>
      <c r="HU1" s="744"/>
      <c r="HV1" s="744"/>
      <c r="HW1" s="744"/>
      <c r="HX1" s="744"/>
      <c r="HY1" s="744"/>
      <c r="HZ1" s="744"/>
      <c r="IA1" s="744"/>
      <c r="IB1" s="744"/>
      <c r="IC1" s="744"/>
      <c r="ID1" s="744"/>
      <c r="IE1" s="744"/>
      <c r="IF1" s="744"/>
      <c r="IG1" s="744"/>
      <c r="IH1" s="744"/>
      <c r="II1" s="744"/>
      <c r="IJ1" s="744"/>
      <c r="IK1" s="744"/>
      <c r="IL1" s="744"/>
      <c r="IM1" s="744"/>
      <c r="IN1" s="744"/>
      <c r="IO1" s="744"/>
      <c r="IP1" s="744"/>
      <c r="IQ1" s="744"/>
      <c r="IR1" s="744"/>
      <c r="IS1" s="744"/>
      <c r="IT1" s="744"/>
    </row>
    <row r="2" spans="1:254" ht="15.75" x14ac:dyDescent="0.25">
      <c r="A2" s="838" t="s">
        <v>591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3"/>
      <c r="AG2" s="743"/>
      <c r="AH2" s="743"/>
      <c r="AI2" s="743"/>
      <c r="AJ2" s="743"/>
      <c r="AK2" s="743"/>
      <c r="AL2" s="743"/>
      <c r="AM2" s="743"/>
      <c r="AN2" s="743"/>
      <c r="AO2" s="743"/>
      <c r="AP2" s="743"/>
      <c r="AQ2" s="743"/>
      <c r="AR2" s="743"/>
      <c r="AS2" s="743"/>
      <c r="AT2" s="743"/>
      <c r="AU2" s="743"/>
      <c r="AV2" s="743"/>
      <c r="AW2" s="743"/>
      <c r="AX2" s="743"/>
      <c r="AY2" s="743"/>
      <c r="AZ2" s="743"/>
      <c r="BA2" s="743"/>
      <c r="BB2" s="743"/>
      <c r="BC2" s="743"/>
      <c r="BD2" s="743"/>
      <c r="BE2" s="743"/>
      <c r="BF2" s="743"/>
      <c r="BG2" s="743"/>
      <c r="BH2" s="743"/>
      <c r="BI2" s="743"/>
      <c r="BJ2" s="743"/>
      <c r="BK2" s="743"/>
      <c r="BL2" s="743"/>
      <c r="BM2" s="743"/>
      <c r="BN2" s="743"/>
      <c r="BO2" s="743"/>
      <c r="BP2" s="743"/>
      <c r="BQ2" s="743"/>
      <c r="BR2" s="743"/>
      <c r="BS2" s="743"/>
      <c r="BT2" s="743"/>
      <c r="BU2" s="743"/>
      <c r="BV2" s="743"/>
      <c r="BW2" s="743"/>
      <c r="BX2" s="743"/>
      <c r="BY2" s="743"/>
      <c r="BZ2" s="743"/>
      <c r="CA2" s="743"/>
      <c r="CB2" s="743"/>
      <c r="CC2" s="743"/>
      <c r="CD2" s="743"/>
      <c r="CE2" s="743"/>
      <c r="CF2" s="743"/>
      <c r="CG2" s="743"/>
      <c r="CH2" s="743"/>
      <c r="CI2" s="743"/>
      <c r="CJ2" s="743"/>
      <c r="CK2" s="743"/>
      <c r="CL2" s="743"/>
      <c r="CM2" s="743"/>
      <c r="CN2" s="743"/>
      <c r="CO2" s="743"/>
      <c r="CP2" s="743"/>
      <c r="CQ2" s="743"/>
      <c r="CR2" s="743"/>
      <c r="CS2" s="743"/>
      <c r="CT2" s="743"/>
      <c r="CU2" s="743"/>
      <c r="CV2" s="743"/>
      <c r="CW2" s="743"/>
      <c r="CX2" s="743"/>
      <c r="CY2" s="743"/>
      <c r="CZ2" s="743"/>
      <c r="DA2" s="743"/>
      <c r="DB2" s="743"/>
      <c r="DC2" s="743"/>
      <c r="DD2" s="743"/>
      <c r="DE2" s="743"/>
      <c r="DF2" s="743"/>
      <c r="DG2" s="743"/>
      <c r="DH2" s="743"/>
      <c r="DI2" s="743"/>
      <c r="DJ2" s="743"/>
      <c r="DK2" s="743"/>
      <c r="DL2" s="743"/>
      <c r="DM2" s="743"/>
      <c r="DN2" s="743"/>
      <c r="DO2" s="743"/>
      <c r="DP2" s="743"/>
      <c r="DQ2" s="743"/>
      <c r="DR2" s="743"/>
      <c r="DS2" s="743"/>
      <c r="DT2" s="743"/>
      <c r="DU2" s="743"/>
      <c r="DV2" s="743"/>
      <c r="DW2" s="743"/>
      <c r="DX2" s="743"/>
      <c r="DY2" s="743"/>
      <c r="DZ2" s="743"/>
      <c r="EA2" s="743"/>
      <c r="EB2" s="743"/>
      <c r="EC2" s="743"/>
      <c r="ED2" s="743"/>
      <c r="EE2" s="743"/>
      <c r="EF2" s="743"/>
      <c r="EG2" s="743"/>
      <c r="EH2" s="743"/>
      <c r="EI2" s="743"/>
      <c r="EJ2" s="743"/>
      <c r="EK2" s="743"/>
      <c r="EL2" s="743"/>
      <c r="EM2" s="743"/>
      <c r="EN2" s="743"/>
      <c r="EO2" s="743"/>
      <c r="EP2" s="743"/>
      <c r="EQ2" s="743"/>
      <c r="ER2" s="743"/>
      <c r="ES2" s="743"/>
      <c r="ET2" s="743"/>
      <c r="EU2" s="743"/>
      <c r="EV2" s="743"/>
      <c r="EW2" s="743"/>
      <c r="EX2" s="743"/>
      <c r="EY2" s="743"/>
      <c r="EZ2" s="743"/>
      <c r="FA2" s="743"/>
      <c r="FB2" s="743"/>
      <c r="FC2" s="743"/>
      <c r="FD2" s="743"/>
      <c r="FE2" s="743"/>
      <c r="FF2" s="743"/>
      <c r="FG2" s="743"/>
      <c r="FH2" s="743"/>
      <c r="FI2" s="743"/>
      <c r="FJ2" s="743"/>
      <c r="FK2" s="743"/>
      <c r="FL2" s="743"/>
      <c r="FM2" s="743"/>
      <c r="FN2" s="743"/>
      <c r="FO2" s="743"/>
      <c r="FP2" s="743"/>
      <c r="FQ2" s="743"/>
      <c r="FR2" s="743"/>
      <c r="FS2" s="743"/>
      <c r="FT2" s="743"/>
      <c r="FU2" s="743"/>
      <c r="FV2" s="743"/>
      <c r="FW2" s="743"/>
      <c r="FX2" s="743"/>
      <c r="FY2" s="743"/>
      <c r="FZ2" s="743"/>
      <c r="GA2" s="743"/>
      <c r="GB2" s="743"/>
      <c r="GC2" s="743"/>
      <c r="GD2" s="743"/>
      <c r="GE2" s="743"/>
      <c r="GF2" s="743"/>
      <c r="GG2" s="743"/>
      <c r="GH2" s="743"/>
      <c r="GI2" s="743"/>
      <c r="GJ2" s="743"/>
      <c r="GK2" s="743"/>
      <c r="GL2" s="743"/>
      <c r="GM2" s="743"/>
      <c r="GN2" s="743"/>
      <c r="GO2" s="743"/>
      <c r="GP2" s="743"/>
      <c r="GQ2" s="743"/>
      <c r="GR2" s="743"/>
      <c r="GS2" s="743"/>
      <c r="GT2" s="743"/>
      <c r="GU2" s="743"/>
      <c r="GV2" s="743"/>
      <c r="GW2" s="743"/>
      <c r="GX2" s="743"/>
      <c r="GY2" s="743"/>
      <c r="GZ2" s="743"/>
      <c r="HA2" s="743"/>
      <c r="HB2" s="743"/>
      <c r="HC2" s="743"/>
      <c r="HD2" s="743"/>
      <c r="HE2" s="743"/>
      <c r="HF2" s="743"/>
      <c r="HG2" s="743"/>
      <c r="HH2" s="743"/>
      <c r="HI2" s="743"/>
      <c r="HJ2" s="743"/>
      <c r="HK2" s="743"/>
      <c r="HL2" s="743"/>
      <c r="HM2" s="743"/>
      <c r="HN2" s="743"/>
      <c r="HO2" s="743"/>
      <c r="HP2" s="743"/>
      <c r="HQ2" s="743"/>
      <c r="HR2" s="743"/>
      <c r="HS2" s="743"/>
      <c r="HT2" s="743"/>
      <c r="HU2" s="743"/>
      <c r="HV2" s="743"/>
      <c r="HW2" s="743"/>
      <c r="HX2" s="743"/>
      <c r="HY2" s="743"/>
      <c r="HZ2" s="743"/>
      <c r="IA2" s="743"/>
      <c r="IB2" s="743"/>
      <c r="IC2" s="743"/>
      <c r="ID2" s="743"/>
      <c r="IE2" s="743"/>
      <c r="IF2" s="743"/>
      <c r="IG2" s="743"/>
      <c r="IH2" s="743"/>
      <c r="II2" s="743"/>
      <c r="IJ2" s="743"/>
      <c r="IK2" s="743"/>
      <c r="IL2" s="743"/>
      <c r="IM2" s="743"/>
      <c r="IN2" s="743"/>
      <c r="IO2" s="743"/>
      <c r="IP2" s="743"/>
      <c r="IQ2" s="743"/>
      <c r="IR2" s="743"/>
      <c r="IS2" s="743"/>
      <c r="IT2" s="743"/>
    </row>
    <row r="3" spans="1:254" ht="15.75" x14ac:dyDescent="0.25">
      <c r="A3" s="675">
        <v>2010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743"/>
      <c r="M3" s="743"/>
      <c r="N3" s="743"/>
      <c r="O3" s="743"/>
      <c r="P3" s="743"/>
      <c r="Q3" s="743"/>
      <c r="R3" s="743"/>
      <c r="S3" s="743"/>
      <c r="T3" s="743"/>
      <c r="U3" s="743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  <c r="AQ3" s="743"/>
      <c r="AR3" s="743"/>
      <c r="AS3" s="743"/>
      <c r="AT3" s="743"/>
      <c r="AU3" s="743"/>
      <c r="AV3" s="743"/>
      <c r="AW3" s="743"/>
      <c r="AX3" s="743"/>
      <c r="AY3" s="743"/>
      <c r="AZ3" s="743"/>
      <c r="BA3" s="743"/>
      <c r="BB3" s="743"/>
      <c r="BC3" s="743"/>
      <c r="BD3" s="743"/>
      <c r="BE3" s="743"/>
      <c r="BF3" s="743"/>
      <c r="BG3" s="743"/>
      <c r="BH3" s="743"/>
      <c r="BI3" s="743"/>
      <c r="BJ3" s="743"/>
      <c r="BK3" s="743"/>
      <c r="BL3" s="743"/>
      <c r="BM3" s="743"/>
      <c r="BN3" s="743"/>
      <c r="BO3" s="743"/>
      <c r="BP3" s="743"/>
      <c r="BQ3" s="743"/>
      <c r="BR3" s="743"/>
      <c r="BS3" s="743"/>
      <c r="BT3" s="743"/>
      <c r="BU3" s="743"/>
      <c r="BV3" s="743"/>
      <c r="BW3" s="743"/>
      <c r="BX3" s="743"/>
      <c r="BY3" s="743"/>
      <c r="BZ3" s="743"/>
      <c r="CA3" s="743"/>
      <c r="CB3" s="743"/>
      <c r="CC3" s="743"/>
      <c r="CD3" s="743"/>
      <c r="CE3" s="743"/>
      <c r="CF3" s="743"/>
      <c r="CG3" s="743"/>
      <c r="CH3" s="743"/>
      <c r="CI3" s="743"/>
      <c r="CJ3" s="743"/>
      <c r="CK3" s="743"/>
      <c r="CL3" s="743"/>
      <c r="CM3" s="743"/>
      <c r="CN3" s="743"/>
      <c r="CO3" s="743"/>
      <c r="CP3" s="743"/>
      <c r="CQ3" s="743"/>
      <c r="CR3" s="743"/>
      <c r="CS3" s="743"/>
      <c r="CT3" s="743"/>
      <c r="CU3" s="743"/>
      <c r="CV3" s="743"/>
      <c r="CW3" s="743"/>
      <c r="CX3" s="743"/>
      <c r="CY3" s="743"/>
      <c r="CZ3" s="743"/>
      <c r="DA3" s="743"/>
      <c r="DB3" s="743"/>
      <c r="DC3" s="743"/>
      <c r="DD3" s="743"/>
      <c r="DE3" s="743"/>
      <c r="DF3" s="743"/>
      <c r="DG3" s="743"/>
      <c r="DH3" s="743"/>
      <c r="DI3" s="743"/>
      <c r="DJ3" s="743"/>
      <c r="DK3" s="743"/>
      <c r="DL3" s="743"/>
      <c r="DM3" s="743"/>
      <c r="DN3" s="743"/>
      <c r="DO3" s="743"/>
      <c r="DP3" s="743"/>
      <c r="DQ3" s="743"/>
      <c r="DR3" s="743"/>
      <c r="DS3" s="743"/>
      <c r="DT3" s="743"/>
      <c r="DU3" s="743"/>
      <c r="DV3" s="743"/>
      <c r="DW3" s="743"/>
      <c r="DX3" s="743"/>
      <c r="DY3" s="743"/>
      <c r="DZ3" s="743"/>
      <c r="EA3" s="743"/>
      <c r="EB3" s="743"/>
      <c r="EC3" s="743"/>
      <c r="ED3" s="743"/>
      <c r="EE3" s="743"/>
      <c r="EF3" s="743"/>
      <c r="EG3" s="743"/>
      <c r="EH3" s="743"/>
      <c r="EI3" s="743"/>
      <c r="EJ3" s="743"/>
      <c r="EK3" s="743"/>
      <c r="EL3" s="743"/>
      <c r="EM3" s="743"/>
      <c r="EN3" s="743"/>
      <c r="EO3" s="743"/>
      <c r="EP3" s="743"/>
      <c r="EQ3" s="743"/>
      <c r="ER3" s="743"/>
      <c r="ES3" s="743"/>
      <c r="ET3" s="743"/>
      <c r="EU3" s="743"/>
      <c r="EV3" s="743"/>
      <c r="EW3" s="743"/>
      <c r="EX3" s="743"/>
      <c r="EY3" s="743"/>
      <c r="EZ3" s="743"/>
      <c r="FA3" s="743"/>
      <c r="FB3" s="743"/>
      <c r="FC3" s="743"/>
      <c r="FD3" s="743"/>
      <c r="FE3" s="743"/>
      <c r="FF3" s="743"/>
      <c r="FG3" s="743"/>
      <c r="FH3" s="743"/>
      <c r="FI3" s="743"/>
      <c r="FJ3" s="743"/>
      <c r="FK3" s="743"/>
      <c r="FL3" s="743"/>
      <c r="FM3" s="743"/>
      <c r="FN3" s="743"/>
      <c r="FO3" s="743"/>
      <c r="FP3" s="743"/>
      <c r="FQ3" s="743"/>
      <c r="FR3" s="743"/>
      <c r="FS3" s="743"/>
      <c r="FT3" s="743"/>
      <c r="FU3" s="743"/>
      <c r="FV3" s="743"/>
      <c r="FW3" s="743"/>
      <c r="FX3" s="743"/>
      <c r="FY3" s="743"/>
      <c r="FZ3" s="743"/>
      <c r="GA3" s="743"/>
      <c r="GB3" s="743"/>
      <c r="GC3" s="743"/>
      <c r="GD3" s="743"/>
      <c r="GE3" s="743"/>
      <c r="GF3" s="743"/>
      <c r="GG3" s="743"/>
      <c r="GH3" s="743"/>
      <c r="GI3" s="743"/>
      <c r="GJ3" s="743"/>
      <c r="GK3" s="743"/>
      <c r="GL3" s="743"/>
      <c r="GM3" s="743"/>
      <c r="GN3" s="743"/>
      <c r="GO3" s="743"/>
      <c r="GP3" s="743"/>
      <c r="GQ3" s="743"/>
      <c r="GR3" s="743"/>
      <c r="GS3" s="743"/>
      <c r="GT3" s="743"/>
      <c r="GU3" s="743"/>
      <c r="GV3" s="743"/>
      <c r="GW3" s="743"/>
      <c r="GX3" s="743"/>
      <c r="GY3" s="743"/>
      <c r="GZ3" s="743"/>
      <c r="HA3" s="743"/>
      <c r="HB3" s="743"/>
      <c r="HC3" s="743"/>
      <c r="HD3" s="743"/>
      <c r="HE3" s="743"/>
      <c r="HF3" s="743"/>
      <c r="HG3" s="743"/>
      <c r="HH3" s="743"/>
      <c r="HI3" s="743"/>
      <c r="HJ3" s="743"/>
      <c r="HK3" s="743"/>
      <c r="HL3" s="743"/>
      <c r="HM3" s="743"/>
      <c r="HN3" s="743"/>
      <c r="HO3" s="743"/>
      <c r="HP3" s="743"/>
      <c r="HQ3" s="743"/>
      <c r="HR3" s="743"/>
      <c r="HS3" s="743"/>
      <c r="HT3" s="743"/>
      <c r="HU3" s="743"/>
      <c r="HV3" s="743"/>
      <c r="HW3" s="743"/>
      <c r="HX3" s="743"/>
      <c r="HY3" s="743"/>
      <c r="HZ3" s="743"/>
      <c r="IA3" s="743"/>
      <c r="IB3" s="743"/>
      <c r="IC3" s="743"/>
      <c r="ID3" s="743"/>
      <c r="IE3" s="743"/>
      <c r="IF3" s="743"/>
      <c r="IG3" s="743"/>
      <c r="IH3" s="743"/>
      <c r="II3" s="743"/>
      <c r="IJ3" s="743"/>
      <c r="IK3" s="743"/>
      <c r="IL3" s="743"/>
      <c r="IM3" s="743"/>
      <c r="IN3" s="743"/>
      <c r="IO3" s="743"/>
      <c r="IP3" s="743"/>
      <c r="IQ3" s="743"/>
      <c r="IR3" s="743"/>
      <c r="IS3" s="743"/>
      <c r="IT3" s="743"/>
    </row>
    <row r="4" spans="1:254" ht="20.25" customHeight="1" x14ac:dyDescent="0.3">
      <c r="A4" s="482" t="s">
        <v>794</v>
      </c>
      <c r="B4" s="489"/>
      <c r="C4" s="489"/>
      <c r="D4" s="730"/>
      <c r="E4" s="730"/>
      <c r="F4" s="730"/>
      <c r="G4" s="489"/>
      <c r="H4" s="489"/>
      <c r="I4" s="489"/>
      <c r="J4" s="551"/>
      <c r="K4" s="537" t="s">
        <v>28</v>
      </c>
    </row>
    <row r="5" spans="1:254" ht="33.75" customHeight="1" thickBot="1" x14ac:dyDescent="0.25">
      <c r="A5" s="841" t="s">
        <v>71</v>
      </c>
      <c r="B5" s="843" t="s">
        <v>275</v>
      </c>
      <c r="C5" s="844"/>
      <c r="D5" s="845"/>
      <c r="E5" s="846" t="s">
        <v>226</v>
      </c>
      <c r="F5" s="847"/>
      <c r="G5" s="848"/>
      <c r="H5" s="846" t="s">
        <v>225</v>
      </c>
      <c r="I5" s="847"/>
      <c r="J5" s="848"/>
      <c r="K5" s="839" t="s">
        <v>72</v>
      </c>
    </row>
    <row r="6" spans="1:254" ht="24.75" x14ac:dyDescent="0.2">
      <c r="A6" s="842"/>
      <c r="B6" s="601" t="s">
        <v>271</v>
      </c>
      <c r="C6" s="601" t="s">
        <v>214</v>
      </c>
      <c r="D6" s="601" t="s">
        <v>215</v>
      </c>
      <c r="E6" s="601" t="s">
        <v>271</v>
      </c>
      <c r="F6" s="601" t="s">
        <v>214</v>
      </c>
      <c r="G6" s="601" t="s">
        <v>215</v>
      </c>
      <c r="H6" s="601" t="s">
        <v>271</v>
      </c>
      <c r="I6" s="601" t="s">
        <v>214</v>
      </c>
      <c r="J6" s="601" t="s">
        <v>215</v>
      </c>
      <c r="K6" s="840"/>
    </row>
    <row r="7" spans="1:254" ht="22.5" customHeight="1" thickBot="1" x14ac:dyDescent="0.25">
      <c r="A7" s="391" t="s">
        <v>592</v>
      </c>
      <c r="B7" s="392">
        <v>1.5228426395939088</v>
      </c>
      <c r="C7" s="392">
        <v>2.1999999999999997</v>
      </c>
      <c r="D7" s="392">
        <v>1.292517006802721</v>
      </c>
      <c r="E7" s="392">
        <v>1.233616037008481</v>
      </c>
      <c r="F7" s="403">
        <v>2.5641025641025639</v>
      </c>
      <c r="G7" s="403">
        <v>0.94073377234242705</v>
      </c>
      <c r="H7" s="392">
        <v>2.0802377414561661</v>
      </c>
      <c r="I7" s="403">
        <v>1.8796992481203008</v>
      </c>
      <c r="J7" s="403">
        <v>2.2113022113022112</v>
      </c>
      <c r="K7" s="393" t="s">
        <v>593</v>
      </c>
    </row>
    <row r="8" spans="1:254" ht="22.5" customHeight="1" thickBot="1" x14ac:dyDescent="0.25">
      <c r="A8" s="394" t="s">
        <v>594</v>
      </c>
      <c r="B8" s="395">
        <v>10.862944162436548</v>
      </c>
      <c r="C8" s="395">
        <v>20.8</v>
      </c>
      <c r="D8" s="395">
        <v>7.4829931972789119</v>
      </c>
      <c r="E8" s="395">
        <v>8.558211256746338</v>
      </c>
      <c r="F8" s="404">
        <v>22.222222222222221</v>
      </c>
      <c r="G8" s="404">
        <v>5.5503292568203193</v>
      </c>
      <c r="H8" s="395">
        <v>15.304606240713225</v>
      </c>
      <c r="I8" s="404">
        <v>19.548872180451127</v>
      </c>
      <c r="J8" s="404">
        <v>12.530712530712531</v>
      </c>
      <c r="K8" s="396" t="s">
        <v>595</v>
      </c>
    </row>
    <row r="9" spans="1:254" ht="36.75" customHeight="1" thickBot="1" x14ac:dyDescent="0.25">
      <c r="A9" s="397" t="s">
        <v>596</v>
      </c>
      <c r="B9" s="392">
        <v>0.50761421319796951</v>
      </c>
      <c r="C9" s="392">
        <v>0.8</v>
      </c>
      <c r="D9" s="392">
        <v>0.40816326530612246</v>
      </c>
      <c r="E9" s="392">
        <v>0.6168080185042405</v>
      </c>
      <c r="F9" s="403">
        <v>0.85470085470085477</v>
      </c>
      <c r="G9" s="403">
        <v>0.56444026340545628</v>
      </c>
      <c r="H9" s="392">
        <v>0.29717682020802377</v>
      </c>
      <c r="I9" s="403">
        <v>0.75187969924812026</v>
      </c>
      <c r="J9" s="403">
        <v>0</v>
      </c>
      <c r="K9" s="398" t="s">
        <v>597</v>
      </c>
    </row>
    <row r="10" spans="1:254" ht="24" customHeight="1" thickBot="1" x14ac:dyDescent="0.25">
      <c r="A10" s="394" t="s">
        <v>598</v>
      </c>
      <c r="B10" s="395">
        <v>6.345177664974619</v>
      </c>
      <c r="C10" s="395">
        <v>11.799999999999999</v>
      </c>
      <c r="D10" s="395">
        <v>4.4897959183673466</v>
      </c>
      <c r="E10" s="395">
        <v>3.8550501156515038</v>
      </c>
      <c r="F10" s="404">
        <v>7.6923076923076925</v>
      </c>
      <c r="G10" s="404">
        <v>3.0103480714957667</v>
      </c>
      <c r="H10" s="395">
        <v>11.144130757800893</v>
      </c>
      <c r="I10" s="404">
        <v>15.413533834586465</v>
      </c>
      <c r="J10" s="404">
        <v>8.3538083538083541</v>
      </c>
      <c r="K10" s="396" t="s">
        <v>599</v>
      </c>
    </row>
    <row r="11" spans="1:254" ht="24" customHeight="1" thickBot="1" x14ac:dyDescent="0.25">
      <c r="A11" s="397" t="s">
        <v>600</v>
      </c>
      <c r="B11" s="392">
        <v>0.10152284263959391</v>
      </c>
      <c r="C11" s="392">
        <v>0</v>
      </c>
      <c r="D11" s="392">
        <v>0.13605442176870747</v>
      </c>
      <c r="E11" s="392">
        <v>7.7101002313030062E-2</v>
      </c>
      <c r="F11" s="403">
        <v>0</v>
      </c>
      <c r="G11" s="403">
        <v>9.4073377234242708E-2</v>
      </c>
      <c r="H11" s="392">
        <v>0.14858841010401189</v>
      </c>
      <c r="I11" s="403">
        <v>0</v>
      </c>
      <c r="J11" s="403">
        <v>0.24570024570024571</v>
      </c>
      <c r="K11" s="398" t="s">
        <v>601</v>
      </c>
    </row>
    <row r="12" spans="1:254" ht="26.25" customHeight="1" thickBot="1" x14ac:dyDescent="0.25">
      <c r="A12" s="394" t="s">
        <v>602</v>
      </c>
      <c r="B12" s="395">
        <v>1.0659898477157359</v>
      </c>
      <c r="C12" s="395">
        <v>1.4000000000000001</v>
      </c>
      <c r="D12" s="395">
        <v>0.95238095238095244</v>
      </c>
      <c r="E12" s="395">
        <v>1.0794140323824208</v>
      </c>
      <c r="F12" s="404">
        <v>1.2820512820512819</v>
      </c>
      <c r="G12" s="404">
        <v>1.03480714957667</v>
      </c>
      <c r="H12" s="395">
        <v>1.0401188707280831</v>
      </c>
      <c r="I12" s="404">
        <v>1.5037593984962405</v>
      </c>
      <c r="J12" s="404">
        <v>0.73710073710073709</v>
      </c>
      <c r="K12" s="396" t="s">
        <v>603</v>
      </c>
    </row>
    <row r="13" spans="1:254" ht="26.25" customHeight="1" thickBot="1" x14ac:dyDescent="0.25">
      <c r="A13" s="397" t="s">
        <v>604</v>
      </c>
      <c r="B13" s="392">
        <v>14.923857868020304</v>
      </c>
      <c r="C13" s="392">
        <v>18.2</v>
      </c>
      <c r="D13" s="392">
        <v>13.80952380952381</v>
      </c>
      <c r="E13" s="392">
        <v>12.798766383962992</v>
      </c>
      <c r="F13" s="403">
        <v>15.811965811965811</v>
      </c>
      <c r="G13" s="403">
        <v>12.13546566321731</v>
      </c>
      <c r="H13" s="392">
        <v>19.019316493313521</v>
      </c>
      <c r="I13" s="403">
        <v>20.300751879699249</v>
      </c>
      <c r="J13" s="403">
        <v>18.181818181818183</v>
      </c>
      <c r="K13" s="398" t="s">
        <v>605</v>
      </c>
    </row>
    <row r="14" spans="1:254" ht="26.25" customHeight="1" thickBot="1" x14ac:dyDescent="0.25">
      <c r="A14" s="394" t="s">
        <v>606</v>
      </c>
      <c r="B14" s="395">
        <v>3.9086294416243659</v>
      </c>
      <c r="C14" s="395">
        <v>5.6000000000000005</v>
      </c>
      <c r="D14" s="395">
        <v>3.3333333333333335</v>
      </c>
      <c r="E14" s="395">
        <v>3.084040092521203</v>
      </c>
      <c r="F14" s="404">
        <v>5.982905982905983</v>
      </c>
      <c r="G14" s="404">
        <v>2.4459078080903107</v>
      </c>
      <c r="H14" s="395">
        <v>5.4977711738484398</v>
      </c>
      <c r="I14" s="404">
        <v>5.2631578947368416</v>
      </c>
      <c r="J14" s="404">
        <v>5.6511056511056514</v>
      </c>
      <c r="K14" s="396" t="s">
        <v>607</v>
      </c>
    </row>
    <row r="15" spans="1:254" ht="26.25" customHeight="1" thickBot="1" x14ac:dyDescent="0.25">
      <c r="A15" s="397" t="s">
        <v>608</v>
      </c>
      <c r="B15" s="392">
        <v>2.6903553299492384</v>
      </c>
      <c r="C15" s="392">
        <v>2.1999999999999997</v>
      </c>
      <c r="D15" s="392">
        <v>2.8571428571428572</v>
      </c>
      <c r="E15" s="392">
        <v>1.7733230531996915</v>
      </c>
      <c r="F15" s="403">
        <v>0.85470085470085477</v>
      </c>
      <c r="G15" s="403">
        <v>1.9755409219190969</v>
      </c>
      <c r="H15" s="392">
        <v>4.4576523031203568</v>
      </c>
      <c r="I15" s="403">
        <v>3.3834586466165413</v>
      </c>
      <c r="J15" s="403">
        <v>5.1597051597051591</v>
      </c>
      <c r="K15" s="398" t="s">
        <v>609</v>
      </c>
    </row>
    <row r="16" spans="1:254" ht="26.25" customHeight="1" thickBot="1" x14ac:dyDescent="0.25">
      <c r="A16" s="394" t="s">
        <v>610</v>
      </c>
      <c r="B16" s="395">
        <v>0.25380710659898476</v>
      </c>
      <c r="C16" s="395">
        <v>0.8</v>
      </c>
      <c r="D16" s="395">
        <v>6.8027210884353734E-2</v>
      </c>
      <c r="E16" s="395">
        <v>7.7101002313030062E-2</v>
      </c>
      <c r="F16" s="404">
        <v>0</v>
      </c>
      <c r="G16" s="404">
        <v>9.4073377234242708E-2</v>
      </c>
      <c r="H16" s="395">
        <v>0.59435364041604755</v>
      </c>
      <c r="I16" s="404">
        <v>1.5037593984962405</v>
      </c>
      <c r="J16" s="404">
        <v>0</v>
      </c>
      <c r="K16" s="396" t="s">
        <v>611</v>
      </c>
    </row>
    <row r="17" spans="1:11" ht="26.25" customHeight="1" thickBot="1" x14ac:dyDescent="0.25">
      <c r="A17" s="397" t="s">
        <v>612</v>
      </c>
      <c r="B17" s="392">
        <v>0.10152284263959391</v>
      </c>
      <c r="C17" s="392">
        <v>0.2</v>
      </c>
      <c r="D17" s="392">
        <v>6.8027210884353734E-2</v>
      </c>
      <c r="E17" s="392">
        <v>0.15420200462606012</v>
      </c>
      <c r="F17" s="403">
        <v>0.42735042735042739</v>
      </c>
      <c r="G17" s="403">
        <v>9.4073377234242708E-2</v>
      </c>
      <c r="H17" s="392">
        <v>0</v>
      </c>
      <c r="I17" s="403">
        <v>0</v>
      </c>
      <c r="J17" s="403">
        <v>0</v>
      </c>
      <c r="K17" s="398" t="s">
        <v>613</v>
      </c>
    </row>
    <row r="18" spans="1:11" ht="26.25" customHeight="1" thickBot="1" x14ac:dyDescent="0.25">
      <c r="A18" s="394" t="s">
        <v>614</v>
      </c>
      <c r="B18" s="395">
        <v>2.1827411167512691</v>
      </c>
      <c r="C18" s="395">
        <v>3</v>
      </c>
      <c r="D18" s="395">
        <v>1.9047619047619049</v>
      </c>
      <c r="E18" s="395">
        <v>1.6191210485736314</v>
      </c>
      <c r="F18" s="404">
        <v>2.9914529914529915</v>
      </c>
      <c r="G18" s="404">
        <v>1.3170272812793979</v>
      </c>
      <c r="H18" s="395">
        <v>3.2689450222882619</v>
      </c>
      <c r="I18" s="404">
        <v>3.007518796992481</v>
      </c>
      <c r="J18" s="404">
        <v>3.4398034398034398</v>
      </c>
      <c r="K18" s="396" t="s">
        <v>615</v>
      </c>
    </row>
    <row r="19" spans="1:11" ht="26.25" customHeight="1" thickBot="1" x14ac:dyDescent="0.25">
      <c r="A19" s="397" t="s">
        <v>616</v>
      </c>
      <c r="B19" s="392">
        <v>0.10152284263959391</v>
      </c>
      <c r="C19" s="392">
        <v>0.4</v>
      </c>
      <c r="D19" s="392">
        <v>0</v>
      </c>
      <c r="E19" s="392">
        <v>7.7101002313030062E-2</v>
      </c>
      <c r="F19" s="403">
        <v>0.42735042735042739</v>
      </c>
      <c r="G19" s="403">
        <v>0</v>
      </c>
      <c r="H19" s="392">
        <v>0.14858841010401189</v>
      </c>
      <c r="I19" s="403">
        <v>0.37593984962406013</v>
      </c>
      <c r="J19" s="403">
        <v>0</v>
      </c>
      <c r="K19" s="398" t="s">
        <v>617</v>
      </c>
    </row>
    <row r="20" spans="1:11" ht="26.25" customHeight="1" thickBot="1" x14ac:dyDescent="0.25">
      <c r="A20" s="394" t="s">
        <v>618</v>
      </c>
      <c r="B20" s="395">
        <v>2.7411167512690358</v>
      </c>
      <c r="C20" s="395">
        <v>5.8000000000000007</v>
      </c>
      <c r="D20" s="395">
        <v>1.7006802721088436</v>
      </c>
      <c r="E20" s="395">
        <v>2.5443330763299925</v>
      </c>
      <c r="F20" s="404">
        <v>7.6923076923076925</v>
      </c>
      <c r="G20" s="404">
        <v>1.4111006585136407</v>
      </c>
      <c r="H20" s="395">
        <v>3.1203566121842496</v>
      </c>
      <c r="I20" s="404">
        <v>4.1353383458646613</v>
      </c>
      <c r="J20" s="404">
        <v>2.4570024570024569</v>
      </c>
      <c r="K20" s="396" t="s">
        <v>619</v>
      </c>
    </row>
    <row r="21" spans="1:11" ht="26.25" customHeight="1" thickBot="1" x14ac:dyDescent="0.25">
      <c r="A21" s="397" t="s">
        <v>620</v>
      </c>
      <c r="B21" s="392">
        <v>2.9949238578680202</v>
      </c>
      <c r="C21" s="392">
        <v>5.2</v>
      </c>
      <c r="D21" s="392">
        <v>2.2448979591836733</v>
      </c>
      <c r="E21" s="392">
        <v>2.3901310717039324</v>
      </c>
      <c r="F21" s="403">
        <v>5.1282051282051277</v>
      </c>
      <c r="G21" s="403">
        <v>1.7873941674506115</v>
      </c>
      <c r="H21" s="392">
        <v>4.1604754829123323</v>
      </c>
      <c r="I21" s="403">
        <v>5.2631578947368416</v>
      </c>
      <c r="J21" s="403">
        <v>3.4398034398034398</v>
      </c>
      <c r="K21" s="398" t="s">
        <v>621</v>
      </c>
    </row>
    <row r="22" spans="1:11" ht="26.25" customHeight="1" thickBot="1" x14ac:dyDescent="0.25">
      <c r="A22" s="394" t="s">
        <v>622</v>
      </c>
      <c r="B22" s="395">
        <v>29.289340101522843</v>
      </c>
      <c r="C22" s="395">
        <v>17.2</v>
      </c>
      <c r="D22" s="395">
        <v>33.401360544217688</v>
      </c>
      <c r="E22" s="395">
        <v>35.851966075558984</v>
      </c>
      <c r="F22" s="404">
        <v>18.376068376068378</v>
      </c>
      <c r="G22" s="404">
        <v>39.698965192850423</v>
      </c>
      <c r="H22" s="395">
        <v>16.641901931649329</v>
      </c>
      <c r="I22" s="404">
        <v>16.165413533834585</v>
      </c>
      <c r="J22" s="404">
        <v>16.953316953316953</v>
      </c>
      <c r="K22" s="396" t="s">
        <v>623</v>
      </c>
    </row>
    <row r="23" spans="1:11" ht="26.25" customHeight="1" x14ac:dyDescent="0.2">
      <c r="A23" s="399" t="s">
        <v>624</v>
      </c>
      <c r="B23" s="400">
        <v>20.406091370558379</v>
      </c>
      <c r="C23" s="400">
        <v>4.3999999999999995</v>
      </c>
      <c r="D23" s="400">
        <v>25.850340136054424</v>
      </c>
      <c r="E23" s="400">
        <v>24.209714726291441</v>
      </c>
      <c r="F23" s="405">
        <v>7.6923076923076925</v>
      </c>
      <c r="G23" s="405">
        <v>27.845719661335842</v>
      </c>
      <c r="H23" s="400">
        <v>13.075780089153048</v>
      </c>
      <c r="I23" s="405">
        <v>1.5037593984962405</v>
      </c>
      <c r="J23" s="405">
        <v>20.638820638820636</v>
      </c>
      <c r="K23" s="401" t="s">
        <v>625</v>
      </c>
    </row>
    <row r="24" spans="1:11" ht="33.75" customHeight="1" x14ac:dyDescent="0.2">
      <c r="A24" s="78" t="s">
        <v>26</v>
      </c>
      <c r="B24" s="402">
        <f t="shared" ref="B24:I24" si="0">SUM(B7:B23)</f>
        <v>100</v>
      </c>
      <c r="C24" s="402">
        <f t="shared" si="0"/>
        <v>100.00000000000001</v>
      </c>
      <c r="D24" s="402">
        <f t="shared" si="0"/>
        <v>100</v>
      </c>
      <c r="E24" s="402">
        <f t="shared" si="0"/>
        <v>99.999999999999986</v>
      </c>
      <c r="F24" s="402">
        <f t="shared" si="0"/>
        <v>99.999999999999986</v>
      </c>
      <c r="G24" s="402">
        <f t="shared" si="0"/>
        <v>100</v>
      </c>
      <c r="H24" s="402">
        <f t="shared" si="0"/>
        <v>100</v>
      </c>
      <c r="I24" s="402">
        <f t="shared" si="0"/>
        <v>100</v>
      </c>
      <c r="J24" s="402">
        <f>SUM(J7:J23)</f>
        <v>100</v>
      </c>
      <c r="K24" s="77" t="s">
        <v>27</v>
      </c>
    </row>
  </sheetData>
  <mergeCells count="78">
    <mergeCell ref="D4:F4"/>
    <mergeCell ref="A5:A6"/>
    <mergeCell ref="B5:D5"/>
    <mergeCell ref="E5:G5"/>
    <mergeCell ref="H5:J5"/>
    <mergeCell ref="K5:K6"/>
    <mergeCell ref="GO3:GY3"/>
    <mergeCell ref="GZ3:HJ3"/>
    <mergeCell ref="HK3:HU3"/>
    <mergeCell ref="HV3:IF3"/>
    <mergeCell ref="BM3:BW3"/>
    <mergeCell ref="BX3:CH3"/>
    <mergeCell ref="CI3:CS3"/>
    <mergeCell ref="CT3:DD3"/>
    <mergeCell ref="DE3:DO3"/>
    <mergeCell ref="DP3:DZ3"/>
    <mergeCell ref="A3:K3"/>
    <mergeCell ref="L3:T3"/>
    <mergeCell ref="U3:AE3"/>
    <mergeCell ref="AF3:AP3"/>
    <mergeCell ref="AQ3:BA3"/>
    <mergeCell ref="IG3:IQ3"/>
    <mergeCell ref="IR3:IT3"/>
    <mergeCell ref="EA3:EK3"/>
    <mergeCell ref="EL3:EV3"/>
    <mergeCell ref="EW3:FG3"/>
    <mergeCell ref="FH3:FR3"/>
    <mergeCell ref="FS3:GC3"/>
    <mergeCell ref="GD3:GN3"/>
    <mergeCell ref="BB3:BL3"/>
    <mergeCell ref="GO2:GY2"/>
    <mergeCell ref="GZ2:HJ2"/>
    <mergeCell ref="HK2:HU2"/>
    <mergeCell ref="HV2:IF2"/>
    <mergeCell ref="BM2:BW2"/>
    <mergeCell ref="BX2:CH2"/>
    <mergeCell ref="CI2:CS2"/>
    <mergeCell ref="CT2:DD2"/>
    <mergeCell ref="DE2:DO2"/>
    <mergeCell ref="DP2:DZ2"/>
    <mergeCell ref="BB2:BL2"/>
    <mergeCell ref="IG2:IQ2"/>
    <mergeCell ref="IR2:IT2"/>
    <mergeCell ref="EA2:EK2"/>
    <mergeCell ref="EL2:EV2"/>
    <mergeCell ref="EW2:FG2"/>
    <mergeCell ref="FH2:FR2"/>
    <mergeCell ref="FS2:GC2"/>
    <mergeCell ref="GD2:GN2"/>
    <mergeCell ref="A2:K2"/>
    <mergeCell ref="L2:T2"/>
    <mergeCell ref="U2:AE2"/>
    <mergeCell ref="AF2:AP2"/>
    <mergeCell ref="AQ2:BA2"/>
    <mergeCell ref="IR1:IT1"/>
    <mergeCell ref="EA1:EK1"/>
    <mergeCell ref="EL1:EV1"/>
    <mergeCell ref="EW1:FG1"/>
    <mergeCell ref="FH1:FR1"/>
    <mergeCell ref="FS1:GC1"/>
    <mergeCell ref="GD1:GN1"/>
    <mergeCell ref="GO1:GY1"/>
    <mergeCell ref="GZ1:HJ1"/>
    <mergeCell ref="HK1:HU1"/>
    <mergeCell ref="HV1:IF1"/>
    <mergeCell ref="IG1:IQ1"/>
    <mergeCell ref="DP1:DZ1"/>
    <mergeCell ref="A1:K1"/>
    <mergeCell ref="L1:T1"/>
    <mergeCell ref="U1:AE1"/>
    <mergeCell ref="AF1:AP1"/>
    <mergeCell ref="AQ1:BA1"/>
    <mergeCell ref="BB1:BL1"/>
    <mergeCell ref="BM1:BW1"/>
    <mergeCell ref="BX1:CH1"/>
    <mergeCell ref="CI1:CS1"/>
    <mergeCell ref="CT1:DD1"/>
    <mergeCell ref="DE1:DO1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BreakPreview" zoomScale="60" zoomScaleNormal="100" workbookViewId="0">
      <selection activeCell="A10" sqref="A10"/>
    </sheetView>
  </sheetViews>
  <sheetFormatPr defaultRowHeight="12.75" x14ac:dyDescent="0.2"/>
  <cols>
    <col min="1" max="1" width="52.7109375" style="29" customWidth="1"/>
    <col min="2" max="256" width="9.140625" style="29"/>
    <col min="257" max="257" width="52.7109375" style="29" customWidth="1"/>
    <col min="258" max="512" width="9.140625" style="29"/>
    <col min="513" max="513" width="52.7109375" style="29" customWidth="1"/>
    <col min="514" max="768" width="9.140625" style="29"/>
    <col min="769" max="769" width="52.7109375" style="29" customWidth="1"/>
    <col min="770" max="1024" width="9.140625" style="29"/>
    <col min="1025" max="1025" width="52.7109375" style="29" customWidth="1"/>
    <col min="1026" max="1280" width="9.140625" style="29"/>
    <col min="1281" max="1281" width="52.7109375" style="29" customWidth="1"/>
    <col min="1282" max="1536" width="9.140625" style="29"/>
    <col min="1537" max="1537" width="52.7109375" style="29" customWidth="1"/>
    <col min="1538" max="1792" width="9.140625" style="29"/>
    <col min="1793" max="1793" width="52.7109375" style="29" customWidth="1"/>
    <col min="1794" max="2048" width="9.140625" style="29"/>
    <col min="2049" max="2049" width="52.7109375" style="29" customWidth="1"/>
    <col min="2050" max="2304" width="9.140625" style="29"/>
    <col min="2305" max="2305" width="52.7109375" style="29" customWidth="1"/>
    <col min="2306" max="2560" width="9.140625" style="29"/>
    <col min="2561" max="2561" width="52.7109375" style="29" customWidth="1"/>
    <col min="2562" max="2816" width="9.140625" style="29"/>
    <col min="2817" max="2817" width="52.7109375" style="29" customWidth="1"/>
    <col min="2818" max="3072" width="9.140625" style="29"/>
    <col min="3073" max="3073" width="52.7109375" style="29" customWidth="1"/>
    <col min="3074" max="3328" width="9.140625" style="29"/>
    <col min="3329" max="3329" width="52.7109375" style="29" customWidth="1"/>
    <col min="3330" max="3584" width="9.140625" style="29"/>
    <col min="3585" max="3585" width="52.7109375" style="29" customWidth="1"/>
    <col min="3586" max="3840" width="9.140625" style="29"/>
    <col min="3841" max="3841" width="52.7109375" style="29" customWidth="1"/>
    <col min="3842" max="4096" width="9.140625" style="29"/>
    <col min="4097" max="4097" width="52.7109375" style="29" customWidth="1"/>
    <col min="4098" max="4352" width="9.140625" style="29"/>
    <col min="4353" max="4353" width="52.7109375" style="29" customWidth="1"/>
    <col min="4354" max="4608" width="9.140625" style="29"/>
    <col min="4609" max="4609" width="52.7109375" style="29" customWidth="1"/>
    <col min="4610" max="4864" width="9.140625" style="29"/>
    <col min="4865" max="4865" width="52.7109375" style="29" customWidth="1"/>
    <col min="4866" max="5120" width="9.140625" style="29"/>
    <col min="5121" max="5121" width="52.7109375" style="29" customWidth="1"/>
    <col min="5122" max="5376" width="9.140625" style="29"/>
    <col min="5377" max="5377" width="52.7109375" style="29" customWidth="1"/>
    <col min="5378" max="5632" width="9.140625" style="29"/>
    <col min="5633" max="5633" width="52.7109375" style="29" customWidth="1"/>
    <col min="5634" max="5888" width="9.140625" style="29"/>
    <col min="5889" max="5889" width="52.7109375" style="29" customWidth="1"/>
    <col min="5890" max="6144" width="9.140625" style="29"/>
    <col min="6145" max="6145" width="52.7109375" style="29" customWidth="1"/>
    <col min="6146" max="6400" width="9.140625" style="29"/>
    <col min="6401" max="6401" width="52.7109375" style="29" customWidth="1"/>
    <col min="6402" max="6656" width="9.140625" style="29"/>
    <col min="6657" max="6657" width="52.7109375" style="29" customWidth="1"/>
    <col min="6658" max="6912" width="9.140625" style="29"/>
    <col min="6913" max="6913" width="52.7109375" style="29" customWidth="1"/>
    <col min="6914" max="7168" width="9.140625" style="29"/>
    <col min="7169" max="7169" width="52.7109375" style="29" customWidth="1"/>
    <col min="7170" max="7424" width="9.140625" style="29"/>
    <col min="7425" max="7425" width="52.7109375" style="29" customWidth="1"/>
    <col min="7426" max="7680" width="9.140625" style="29"/>
    <col min="7681" max="7681" width="52.7109375" style="29" customWidth="1"/>
    <col min="7682" max="7936" width="9.140625" style="29"/>
    <col min="7937" max="7937" width="52.7109375" style="29" customWidth="1"/>
    <col min="7938" max="8192" width="9.140625" style="29"/>
    <col min="8193" max="8193" width="52.7109375" style="29" customWidth="1"/>
    <col min="8194" max="8448" width="9.140625" style="29"/>
    <col min="8449" max="8449" width="52.7109375" style="29" customWidth="1"/>
    <col min="8450" max="8704" width="9.140625" style="29"/>
    <col min="8705" max="8705" width="52.7109375" style="29" customWidth="1"/>
    <col min="8706" max="8960" width="9.140625" style="29"/>
    <col min="8961" max="8961" width="52.7109375" style="29" customWidth="1"/>
    <col min="8962" max="9216" width="9.140625" style="29"/>
    <col min="9217" max="9217" width="52.7109375" style="29" customWidth="1"/>
    <col min="9218" max="9472" width="9.140625" style="29"/>
    <col min="9473" max="9473" width="52.7109375" style="29" customWidth="1"/>
    <col min="9474" max="9728" width="9.140625" style="29"/>
    <col min="9729" max="9729" width="52.7109375" style="29" customWidth="1"/>
    <col min="9730" max="9984" width="9.140625" style="29"/>
    <col min="9985" max="9985" width="52.7109375" style="29" customWidth="1"/>
    <col min="9986" max="10240" width="9.140625" style="29"/>
    <col min="10241" max="10241" width="52.7109375" style="29" customWidth="1"/>
    <col min="10242" max="10496" width="9.140625" style="29"/>
    <col min="10497" max="10497" width="52.7109375" style="29" customWidth="1"/>
    <col min="10498" max="10752" width="9.140625" style="29"/>
    <col min="10753" max="10753" width="52.7109375" style="29" customWidth="1"/>
    <col min="10754" max="11008" width="9.140625" style="29"/>
    <col min="11009" max="11009" width="52.7109375" style="29" customWidth="1"/>
    <col min="11010" max="11264" width="9.140625" style="29"/>
    <col min="11265" max="11265" width="52.7109375" style="29" customWidth="1"/>
    <col min="11266" max="11520" width="9.140625" style="29"/>
    <col min="11521" max="11521" width="52.7109375" style="29" customWidth="1"/>
    <col min="11522" max="11776" width="9.140625" style="29"/>
    <col min="11777" max="11777" width="52.7109375" style="29" customWidth="1"/>
    <col min="11778" max="12032" width="9.140625" style="29"/>
    <col min="12033" max="12033" width="52.7109375" style="29" customWidth="1"/>
    <col min="12034" max="12288" width="9.140625" style="29"/>
    <col min="12289" max="12289" width="52.7109375" style="29" customWidth="1"/>
    <col min="12290" max="12544" width="9.140625" style="29"/>
    <col min="12545" max="12545" width="52.7109375" style="29" customWidth="1"/>
    <col min="12546" max="12800" width="9.140625" style="29"/>
    <col min="12801" max="12801" width="52.7109375" style="29" customWidth="1"/>
    <col min="12802" max="13056" width="9.140625" style="29"/>
    <col min="13057" max="13057" width="52.7109375" style="29" customWidth="1"/>
    <col min="13058" max="13312" width="9.140625" style="29"/>
    <col min="13313" max="13313" width="52.7109375" style="29" customWidth="1"/>
    <col min="13314" max="13568" width="9.140625" style="29"/>
    <col min="13569" max="13569" width="52.7109375" style="29" customWidth="1"/>
    <col min="13570" max="13824" width="9.140625" style="29"/>
    <col min="13825" max="13825" width="52.7109375" style="29" customWidth="1"/>
    <col min="13826" max="14080" width="9.140625" style="29"/>
    <col min="14081" max="14081" width="52.7109375" style="29" customWidth="1"/>
    <col min="14082" max="14336" width="9.140625" style="29"/>
    <col min="14337" max="14337" width="52.7109375" style="29" customWidth="1"/>
    <col min="14338" max="14592" width="9.140625" style="29"/>
    <col min="14593" max="14593" width="52.7109375" style="29" customWidth="1"/>
    <col min="14594" max="14848" width="9.140625" style="29"/>
    <col min="14849" max="14849" width="52.7109375" style="29" customWidth="1"/>
    <col min="14850" max="15104" width="9.140625" style="29"/>
    <col min="15105" max="15105" width="52.7109375" style="29" customWidth="1"/>
    <col min="15106" max="15360" width="9.140625" style="29"/>
    <col min="15361" max="15361" width="52.7109375" style="29" customWidth="1"/>
    <col min="15362" max="15616" width="9.140625" style="29"/>
    <col min="15617" max="15617" width="52.7109375" style="29" customWidth="1"/>
    <col min="15618" max="15872" width="9.140625" style="29"/>
    <col min="15873" max="15873" width="52.7109375" style="29" customWidth="1"/>
    <col min="15874" max="16128" width="9.140625" style="29"/>
    <col min="16129" max="16129" width="52.7109375" style="29" customWidth="1"/>
    <col min="16130" max="16384" width="9.140625" style="29"/>
  </cols>
  <sheetData>
    <row r="1" spans="1:1" ht="84.75" thickTop="1" thickBot="1" x14ac:dyDescent="0.25">
      <c r="A1" s="107" t="s">
        <v>786</v>
      </c>
    </row>
    <row r="2" spans="1:1" ht="13.5" thickTop="1" x14ac:dyDescent="0.2"/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30.7109375" style="6" customWidth="1"/>
    <col min="2" max="4" width="12.7109375" style="6" customWidth="1"/>
    <col min="5" max="7" width="10.7109375" style="6" customWidth="1"/>
    <col min="8" max="8" width="12.7109375" style="6" customWidth="1"/>
    <col min="9" max="9" width="30.7109375" style="6" customWidth="1"/>
    <col min="10" max="256" width="9.140625" style="68"/>
    <col min="257" max="257" width="30.7109375" style="68" customWidth="1"/>
    <col min="258" max="259" width="12.7109375" style="68" customWidth="1"/>
    <col min="260" max="263" width="10.7109375" style="68" customWidth="1"/>
    <col min="264" max="264" width="12.7109375" style="68" customWidth="1"/>
    <col min="265" max="265" width="30.7109375" style="68" customWidth="1"/>
    <col min="266" max="512" width="9.140625" style="68"/>
    <col min="513" max="513" width="30.7109375" style="68" customWidth="1"/>
    <col min="514" max="515" width="12.7109375" style="68" customWidth="1"/>
    <col min="516" max="519" width="10.7109375" style="68" customWidth="1"/>
    <col min="520" max="520" width="12.7109375" style="68" customWidth="1"/>
    <col min="521" max="521" width="30.7109375" style="68" customWidth="1"/>
    <col min="522" max="768" width="9.140625" style="68"/>
    <col min="769" max="769" width="30.7109375" style="68" customWidth="1"/>
    <col min="770" max="771" width="12.7109375" style="68" customWidth="1"/>
    <col min="772" max="775" width="10.7109375" style="68" customWidth="1"/>
    <col min="776" max="776" width="12.7109375" style="68" customWidth="1"/>
    <col min="777" max="777" width="30.7109375" style="68" customWidth="1"/>
    <col min="778" max="1024" width="9.140625" style="68"/>
    <col min="1025" max="1025" width="30.7109375" style="68" customWidth="1"/>
    <col min="1026" max="1027" width="12.7109375" style="68" customWidth="1"/>
    <col min="1028" max="1031" width="10.7109375" style="68" customWidth="1"/>
    <col min="1032" max="1032" width="12.7109375" style="68" customWidth="1"/>
    <col min="1033" max="1033" width="30.7109375" style="68" customWidth="1"/>
    <col min="1034" max="1280" width="9.140625" style="68"/>
    <col min="1281" max="1281" width="30.7109375" style="68" customWidth="1"/>
    <col min="1282" max="1283" width="12.7109375" style="68" customWidth="1"/>
    <col min="1284" max="1287" width="10.7109375" style="68" customWidth="1"/>
    <col min="1288" max="1288" width="12.7109375" style="68" customWidth="1"/>
    <col min="1289" max="1289" width="30.7109375" style="68" customWidth="1"/>
    <col min="1290" max="1536" width="9.140625" style="68"/>
    <col min="1537" max="1537" width="30.7109375" style="68" customWidth="1"/>
    <col min="1538" max="1539" width="12.7109375" style="68" customWidth="1"/>
    <col min="1540" max="1543" width="10.7109375" style="68" customWidth="1"/>
    <col min="1544" max="1544" width="12.7109375" style="68" customWidth="1"/>
    <col min="1545" max="1545" width="30.7109375" style="68" customWidth="1"/>
    <col min="1546" max="1792" width="9.140625" style="68"/>
    <col min="1793" max="1793" width="30.7109375" style="68" customWidth="1"/>
    <col min="1794" max="1795" width="12.7109375" style="68" customWidth="1"/>
    <col min="1796" max="1799" width="10.7109375" style="68" customWidth="1"/>
    <col min="1800" max="1800" width="12.7109375" style="68" customWidth="1"/>
    <col min="1801" max="1801" width="30.7109375" style="68" customWidth="1"/>
    <col min="1802" max="2048" width="9.140625" style="68"/>
    <col min="2049" max="2049" width="30.7109375" style="68" customWidth="1"/>
    <col min="2050" max="2051" width="12.7109375" style="68" customWidth="1"/>
    <col min="2052" max="2055" width="10.7109375" style="68" customWidth="1"/>
    <col min="2056" max="2056" width="12.7109375" style="68" customWidth="1"/>
    <col min="2057" max="2057" width="30.7109375" style="68" customWidth="1"/>
    <col min="2058" max="2304" width="9.140625" style="68"/>
    <col min="2305" max="2305" width="30.7109375" style="68" customWidth="1"/>
    <col min="2306" max="2307" width="12.7109375" style="68" customWidth="1"/>
    <col min="2308" max="2311" width="10.7109375" style="68" customWidth="1"/>
    <col min="2312" max="2312" width="12.7109375" style="68" customWidth="1"/>
    <col min="2313" max="2313" width="30.7109375" style="68" customWidth="1"/>
    <col min="2314" max="2560" width="9.140625" style="68"/>
    <col min="2561" max="2561" width="30.7109375" style="68" customWidth="1"/>
    <col min="2562" max="2563" width="12.7109375" style="68" customWidth="1"/>
    <col min="2564" max="2567" width="10.7109375" style="68" customWidth="1"/>
    <col min="2568" max="2568" width="12.7109375" style="68" customWidth="1"/>
    <col min="2569" max="2569" width="30.7109375" style="68" customWidth="1"/>
    <col min="2570" max="2816" width="9.140625" style="68"/>
    <col min="2817" max="2817" width="30.7109375" style="68" customWidth="1"/>
    <col min="2818" max="2819" width="12.7109375" style="68" customWidth="1"/>
    <col min="2820" max="2823" width="10.7109375" style="68" customWidth="1"/>
    <col min="2824" max="2824" width="12.7109375" style="68" customWidth="1"/>
    <col min="2825" max="2825" width="30.7109375" style="68" customWidth="1"/>
    <col min="2826" max="3072" width="9.140625" style="68"/>
    <col min="3073" max="3073" width="30.7109375" style="68" customWidth="1"/>
    <col min="3074" max="3075" width="12.7109375" style="68" customWidth="1"/>
    <col min="3076" max="3079" width="10.7109375" style="68" customWidth="1"/>
    <col min="3080" max="3080" width="12.7109375" style="68" customWidth="1"/>
    <col min="3081" max="3081" width="30.7109375" style="68" customWidth="1"/>
    <col min="3082" max="3328" width="9.140625" style="68"/>
    <col min="3329" max="3329" width="30.7109375" style="68" customWidth="1"/>
    <col min="3330" max="3331" width="12.7109375" style="68" customWidth="1"/>
    <col min="3332" max="3335" width="10.7109375" style="68" customWidth="1"/>
    <col min="3336" max="3336" width="12.7109375" style="68" customWidth="1"/>
    <col min="3337" max="3337" width="30.7109375" style="68" customWidth="1"/>
    <col min="3338" max="3584" width="9.140625" style="68"/>
    <col min="3585" max="3585" width="30.7109375" style="68" customWidth="1"/>
    <col min="3586" max="3587" width="12.7109375" style="68" customWidth="1"/>
    <col min="3588" max="3591" width="10.7109375" style="68" customWidth="1"/>
    <col min="3592" max="3592" width="12.7109375" style="68" customWidth="1"/>
    <col min="3593" max="3593" width="30.7109375" style="68" customWidth="1"/>
    <col min="3594" max="3840" width="9.140625" style="68"/>
    <col min="3841" max="3841" width="30.7109375" style="68" customWidth="1"/>
    <col min="3842" max="3843" width="12.7109375" style="68" customWidth="1"/>
    <col min="3844" max="3847" width="10.7109375" style="68" customWidth="1"/>
    <col min="3848" max="3848" width="12.7109375" style="68" customWidth="1"/>
    <col min="3849" max="3849" width="30.7109375" style="68" customWidth="1"/>
    <col min="3850" max="4096" width="9.140625" style="68"/>
    <col min="4097" max="4097" width="30.7109375" style="68" customWidth="1"/>
    <col min="4098" max="4099" width="12.7109375" style="68" customWidth="1"/>
    <col min="4100" max="4103" width="10.7109375" style="68" customWidth="1"/>
    <col min="4104" max="4104" width="12.7109375" style="68" customWidth="1"/>
    <col min="4105" max="4105" width="30.7109375" style="68" customWidth="1"/>
    <col min="4106" max="4352" width="9.140625" style="68"/>
    <col min="4353" max="4353" width="30.7109375" style="68" customWidth="1"/>
    <col min="4354" max="4355" width="12.7109375" style="68" customWidth="1"/>
    <col min="4356" max="4359" width="10.7109375" style="68" customWidth="1"/>
    <col min="4360" max="4360" width="12.7109375" style="68" customWidth="1"/>
    <col min="4361" max="4361" width="30.7109375" style="68" customWidth="1"/>
    <col min="4362" max="4608" width="9.140625" style="68"/>
    <col min="4609" max="4609" width="30.7109375" style="68" customWidth="1"/>
    <col min="4610" max="4611" width="12.7109375" style="68" customWidth="1"/>
    <col min="4612" max="4615" width="10.7109375" style="68" customWidth="1"/>
    <col min="4616" max="4616" width="12.7109375" style="68" customWidth="1"/>
    <col min="4617" max="4617" width="30.7109375" style="68" customWidth="1"/>
    <col min="4618" max="4864" width="9.140625" style="68"/>
    <col min="4865" max="4865" width="30.7109375" style="68" customWidth="1"/>
    <col min="4866" max="4867" width="12.7109375" style="68" customWidth="1"/>
    <col min="4868" max="4871" width="10.7109375" style="68" customWidth="1"/>
    <col min="4872" max="4872" width="12.7109375" style="68" customWidth="1"/>
    <col min="4873" max="4873" width="30.7109375" style="68" customWidth="1"/>
    <col min="4874" max="5120" width="9.140625" style="68"/>
    <col min="5121" max="5121" width="30.7109375" style="68" customWidth="1"/>
    <col min="5122" max="5123" width="12.7109375" style="68" customWidth="1"/>
    <col min="5124" max="5127" width="10.7109375" style="68" customWidth="1"/>
    <col min="5128" max="5128" width="12.7109375" style="68" customWidth="1"/>
    <col min="5129" max="5129" width="30.7109375" style="68" customWidth="1"/>
    <col min="5130" max="5376" width="9.140625" style="68"/>
    <col min="5377" max="5377" width="30.7109375" style="68" customWidth="1"/>
    <col min="5378" max="5379" width="12.7109375" style="68" customWidth="1"/>
    <col min="5380" max="5383" width="10.7109375" style="68" customWidth="1"/>
    <col min="5384" max="5384" width="12.7109375" style="68" customWidth="1"/>
    <col min="5385" max="5385" width="30.7109375" style="68" customWidth="1"/>
    <col min="5386" max="5632" width="9.140625" style="68"/>
    <col min="5633" max="5633" width="30.7109375" style="68" customWidth="1"/>
    <col min="5634" max="5635" width="12.7109375" style="68" customWidth="1"/>
    <col min="5636" max="5639" width="10.7109375" style="68" customWidth="1"/>
    <col min="5640" max="5640" width="12.7109375" style="68" customWidth="1"/>
    <col min="5641" max="5641" width="30.7109375" style="68" customWidth="1"/>
    <col min="5642" max="5888" width="9.140625" style="68"/>
    <col min="5889" max="5889" width="30.7109375" style="68" customWidth="1"/>
    <col min="5890" max="5891" width="12.7109375" style="68" customWidth="1"/>
    <col min="5892" max="5895" width="10.7109375" style="68" customWidth="1"/>
    <col min="5896" max="5896" width="12.7109375" style="68" customWidth="1"/>
    <col min="5897" max="5897" width="30.7109375" style="68" customWidth="1"/>
    <col min="5898" max="6144" width="9.140625" style="68"/>
    <col min="6145" max="6145" width="30.7109375" style="68" customWidth="1"/>
    <col min="6146" max="6147" width="12.7109375" style="68" customWidth="1"/>
    <col min="6148" max="6151" width="10.7109375" style="68" customWidth="1"/>
    <col min="6152" max="6152" width="12.7109375" style="68" customWidth="1"/>
    <col min="6153" max="6153" width="30.7109375" style="68" customWidth="1"/>
    <col min="6154" max="6400" width="9.140625" style="68"/>
    <col min="6401" max="6401" width="30.7109375" style="68" customWidth="1"/>
    <col min="6402" max="6403" width="12.7109375" style="68" customWidth="1"/>
    <col min="6404" max="6407" width="10.7109375" style="68" customWidth="1"/>
    <col min="6408" max="6408" width="12.7109375" style="68" customWidth="1"/>
    <col min="6409" max="6409" width="30.7109375" style="68" customWidth="1"/>
    <col min="6410" max="6656" width="9.140625" style="68"/>
    <col min="6657" max="6657" width="30.7109375" style="68" customWidth="1"/>
    <col min="6658" max="6659" width="12.7109375" style="68" customWidth="1"/>
    <col min="6660" max="6663" width="10.7109375" style="68" customWidth="1"/>
    <col min="6664" max="6664" width="12.7109375" style="68" customWidth="1"/>
    <col min="6665" max="6665" width="30.7109375" style="68" customWidth="1"/>
    <col min="6666" max="6912" width="9.140625" style="68"/>
    <col min="6913" max="6913" width="30.7109375" style="68" customWidth="1"/>
    <col min="6914" max="6915" width="12.7109375" style="68" customWidth="1"/>
    <col min="6916" max="6919" width="10.7109375" style="68" customWidth="1"/>
    <col min="6920" max="6920" width="12.7109375" style="68" customWidth="1"/>
    <col min="6921" max="6921" width="30.7109375" style="68" customWidth="1"/>
    <col min="6922" max="7168" width="9.140625" style="68"/>
    <col min="7169" max="7169" width="30.7109375" style="68" customWidth="1"/>
    <col min="7170" max="7171" width="12.7109375" style="68" customWidth="1"/>
    <col min="7172" max="7175" width="10.7109375" style="68" customWidth="1"/>
    <col min="7176" max="7176" width="12.7109375" style="68" customWidth="1"/>
    <col min="7177" max="7177" width="30.7109375" style="68" customWidth="1"/>
    <col min="7178" max="7424" width="9.140625" style="68"/>
    <col min="7425" max="7425" width="30.7109375" style="68" customWidth="1"/>
    <col min="7426" max="7427" width="12.7109375" style="68" customWidth="1"/>
    <col min="7428" max="7431" width="10.7109375" style="68" customWidth="1"/>
    <col min="7432" max="7432" width="12.7109375" style="68" customWidth="1"/>
    <col min="7433" max="7433" width="30.7109375" style="68" customWidth="1"/>
    <col min="7434" max="7680" width="9.140625" style="68"/>
    <col min="7681" max="7681" width="30.7109375" style="68" customWidth="1"/>
    <col min="7682" max="7683" width="12.7109375" style="68" customWidth="1"/>
    <col min="7684" max="7687" width="10.7109375" style="68" customWidth="1"/>
    <col min="7688" max="7688" width="12.7109375" style="68" customWidth="1"/>
    <col min="7689" max="7689" width="30.7109375" style="68" customWidth="1"/>
    <col min="7690" max="7936" width="9.140625" style="68"/>
    <col min="7937" max="7937" width="30.7109375" style="68" customWidth="1"/>
    <col min="7938" max="7939" width="12.7109375" style="68" customWidth="1"/>
    <col min="7940" max="7943" width="10.7109375" style="68" customWidth="1"/>
    <col min="7944" max="7944" width="12.7109375" style="68" customWidth="1"/>
    <col min="7945" max="7945" width="30.7109375" style="68" customWidth="1"/>
    <col min="7946" max="8192" width="9.140625" style="68"/>
    <col min="8193" max="8193" width="30.7109375" style="68" customWidth="1"/>
    <col min="8194" max="8195" width="12.7109375" style="68" customWidth="1"/>
    <col min="8196" max="8199" width="10.7109375" style="68" customWidth="1"/>
    <col min="8200" max="8200" width="12.7109375" style="68" customWidth="1"/>
    <col min="8201" max="8201" width="30.7109375" style="68" customWidth="1"/>
    <col min="8202" max="8448" width="9.140625" style="68"/>
    <col min="8449" max="8449" width="30.7109375" style="68" customWidth="1"/>
    <col min="8450" max="8451" width="12.7109375" style="68" customWidth="1"/>
    <col min="8452" max="8455" width="10.7109375" style="68" customWidth="1"/>
    <col min="8456" max="8456" width="12.7109375" style="68" customWidth="1"/>
    <col min="8457" max="8457" width="30.7109375" style="68" customWidth="1"/>
    <col min="8458" max="8704" width="9.140625" style="68"/>
    <col min="8705" max="8705" width="30.7109375" style="68" customWidth="1"/>
    <col min="8706" max="8707" width="12.7109375" style="68" customWidth="1"/>
    <col min="8708" max="8711" width="10.7109375" style="68" customWidth="1"/>
    <col min="8712" max="8712" width="12.7109375" style="68" customWidth="1"/>
    <col min="8713" max="8713" width="30.7109375" style="68" customWidth="1"/>
    <col min="8714" max="8960" width="9.140625" style="68"/>
    <col min="8961" max="8961" width="30.7109375" style="68" customWidth="1"/>
    <col min="8962" max="8963" width="12.7109375" style="68" customWidth="1"/>
    <col min="8964" max="8967" width="10.7109375" style="68" customWidth="1"/>
    <col min="8968" max="8968" width="12.7109375" style="68" customWidth="1"/>
    <col min="8969" max="8969" width="30.7109375" style="68" customWidth="1"/>
    <col min="8970" max="9216" width="9.140625" style="68"/>
    <col min="9217" max="9217" width="30.7109375" style="68" customWidth="1"/>
    <col min="9218" max="9219" width="12.7109375" style="68" customWidth="1"/>
    <col min="9220" max="9223" width="10.7109375" style="68" customWidth="1"/>
    <col min="9224" max="9224" width="12.7109375" style="68" customWidth="1"/>
    <col min="9225" max="9225" width="30.7109375" style="68" customWidth="1"/>
    <col min="9226" max="9472" width="9.140625" style="68"/>
    <col min="9473" max="9473" width="30.7109375" style="68" customWidth="1"/>
    <col min="9474" max="9475" width="12.7109375" style="68" customWidth="1"/>
    <col min="9476" max="9479" width="10.7109375" style="68" customWidth="1"/>
    <col min="9480" max="9480" width="12.7109375" style="68" customWidth="1"/>
    <col min="9481" max="9481" width="30.7109375" style="68" customWidth="1"/>
    <col min="9482" max="9728" width="9.140625" style="68"/>
    <col min="9729" max="9729" width="30.7109375" style="68" customWidth="1"/>
    <col min="9730" max="9731" width="12.7109375" style="68" customWidth="1"/>
    <col min="9732" max="9735" width="10.7109375" style="68" customWidth="1"/>
    <col min="9736" max="9736" width="12.7109375" style="68" customWidth="1"/>
    <col min="9737" max="9737" width="30.7109375" style="68" customWidth="1"/>
    <col min="9738" max="9984" width="9.140625" style="68"/>
    <col min="9985" max="9985" width="30.7109375" style="68" customWidth="1"/>
    <col min="9986" max="9987" width="12.7109375" style="68" customWidth="1"/>
    <col min="9988" max="9991" width="10.7109375" style="68" customWidth="1"/>
    <col min="9992" max="9992" width="12.7109375" style="68" customWidth="1"/>
    <col min="9993" max="9993" width="30.7109375" style="68" customWidth="1"/>
    <col min="9994" max="10240" width="9.140625" style="68"/>
    <col min="10241" max="10241" width="30.7109375" style="68" customWidth="1"/>
    <col min="10242" max="10243" width="12.7109375" style="68" customWidth="1"/>
    <col min="10244" max="10247" width="10.7109375" style="68" customWidth="1"/>
    <col min="10248" max="10248" width="12.7109375" style="68" customWidth="1"/>
    <col min="10249" max="10249" width="30.7109375" style="68" customWidth="1"/>
    <col min="10250" max="10496" width="9.140625" style="68"/>
    <col min="10497" max="10497" width="30.7109375" style="68" customWidth="1"/>
    <col min="10498" max="10499" width="12.7109375" style="68" customWidth="1"/>
    <col min="10500" max="10503" width="10.7109375" style="68" customWidth="1"/>
    <col min="10504" max="10504" width="12.7109375" style="68" customWidth="1"/>
    <col min="10505" max="10505" width="30.7109375" style="68" customWidth="1"/>
    <col min="10506" max="10752" width="9.140625" style="68"/>
    <col min="10753" max="10753" width="30.7109375" style="68" customWidth="1"/>
    <col min="10754" max="10755" width="12.7109375" style="68" customWidth="1"/>
    <col min="10756" max="10759" width="10.7109375" style="68" customWidth="1"/>
    <col min="10760" max="10760" width="12.7109375" style="68" customWidth="1"/>
    <col min="10761" max="10761" width="30.7109375" style="68" customWidth="1"/>
    <col min="10762" max="11008" width="9.140625" style="68"/>
    <col min="11009" max="11009" width="30.7109375" style="68" customWidth="1"/>
    <col min="11010" max="11011" width="12.7109375" style="68" customWidth="1"/>
    <col min="11012" max="11015" width="10.7109375" style="68" customWidth="1"/>
    <col min="11016" max="11016" width="12.7109375" style="68" customWidth="1"/>
    <col min="11017" max="11017" width="30.7109375" style="68" customWidth="1"/>
    <col min="11018" max="11264" width="9.140625" style="68"/>
    <col min="11265" max="11265" width="30.7109375" style="68" customWidth="1"/>
    <col min="11266" max="11267" width="12.7109375" style="68" customWidth="1"/>
    <col min="11268" max="11271" width="10.7109375" style="68" customWidth="1"/>
    <col min="11272" max="11272" width="12.7109375" style="68" customWidth="1"/>
    <col min="11273" max="11273" width="30.7109375" style="68" customWidth="1"/>
    <col min="11274" max="11520" width="9.140625" style="68"/>
    <col min="11521" max="11521" width="30.7109375" style="68" customWidth="1"/>
    <col min="11522" max="11523" width="12.7109375" style="68" customWidth="1"/>
    <col min="11524" max="11527" width="10.7109375" style="68" customWidth="1"/>
    <col min="11528" max="11528" width="12.7109375" style="68" customWidth="1"/>
    <col min="11529" max="11529" width="30.7109375" style="68" customWidth="1"/>
    <col min="11530" max="11776" width="9.140625" style="68"/>
    <col min="11777" max="11777" width="30.7109375" style="68" customWidth="1"/>
    <col min="11778" max="11779" width="12.7109375" style="68" customWidth="1"/>
    <col min="11780" max="11783" width="10.7109375" style="68" customWidth="1"/>
    <col min="11784" max="11784" width="12.7109375" style="68" customWidth="1"/>
    <col min="11785" max="11785" width="30.7109375" style="68" customWidth="1"/>
    <col min="11786" max="12032" width="9.140625" style="68"/>
    <col min="12033" max="12033" width="30.7109375" style="68" customWidth="1"/>
    <col min="12034" max="12035" width="12.7109375" style="68" customWidth="1"/>
    <col min="12036" max="12039" width="10.7109375" style="68" customWidth="1"/>
    <col min="12040" max="12040" width="12.7109375" style="68" customWidth="1"/>
    <col min="12041" max="12041" width="30.7109375" style="68" customWidth="1"/>
    <col min="12042" max="12288" width="9.140625" style="68"/>
    <col min="12289" max="12289" width="30.7109375" style="68" customWidth="1"/>
    <col min="12290" max="12291" width="12.7109375" style="68" customWidth="1"/>
    <col min="12292" max="12295" width="10.7109375" style="68" customWidth="1"/>
    <col min="12296" max="12296" width="12.7109375" style="68" customWidth="1"/>
    <col min="12297" max="12297" width="30.7109375" style="68" customWidth="1"/>
    <col min="12298" max="12544" width="9.140625" style="68"/>
    <col min="12545" max="12545" width="30.7109375" style="68" customWidth="1"/>
    <col min="12546" max="12547" width="12.7109375" style="68" customWidth="1"/>
    <col min="12548" max="12551" width="10.7109375" style="68" customWidth="1"/>
    <col min="12552" max="12552" width="12.7109375" style="68" customWidth="1"/>
    <col min="12553" max="12553" width="30.7109375" style="68" customWidth="1"/>
    <col min="12554" max="12800" width="9.140625" style="68"/>
    <col min="12801" max="12801" width="30.7109375" style="68" customWidth="1"/>
    <col min="12802" max="12803" width="12.7109375" style="68" customWidth="1"/>
    <col min="12804" max="12807" width="10.7109375" style="68" customWidth="1"/>
    <col min="12808" max="12808" width="12.7109375" style="68" customWidth="1"/>
    <col min="12809" max="12809" width="30.7109375" style="68" customWidth="1"/>
    <col min="12810" max="13056" width="9.140625" style="68"/>
    <col min="13057" max="13057" width="30.7109375" style="68" customWidth="1"/>
    <col min="13058" max="13059" width="12.7109375" style="68" customWidth="1"/>
    <col min="13060" max="13063" width="10.7109375" style="68" customWidth="1"/>
    <col min="13064" max="13064" width="12.7109375" style="68" customWidth="1"/>
    <col min="13065" max="13065" width="30.7109375" style="68" customWidth="1"/>
    <col min="13066" max="13312" width="9.140625" style="68"/>
    <col min="13313" max="13313" width="30.7109375" style="68" customWidth="1"/>
    <col min="13314" max="13315" width="12.7109375" style="68" customWidth="1"/>
    <col min="13316" max="13319" width="10.7109375" style="68" customWidth="1"/>
    <col min="13320" max="13320" width="12.7109375" style="68" customWidth="1"/>
    <col min="13321" max="13321" width="30.7109375" style="68" customWidth="1"/>
    <col min="13322" max="13568" width="9.140625" style="68"/>
    <col min="13569" max="13569" width="30.7109375" style="68" customWidth="1"/>
    <col min="13570" max="13571" width="12.7109375" style="68" customWidth="1"/>
    <col min="13572" max="13575" width="10.7109375" style="68" customWidth="1"/>
    <col min="13576" max="13576" width="12.7109375" style="68" customWidth="1"/>
    <col min="13577" max="13577" width="30.7109375" style="68" customWidth="1"/>
    <col min="13578" max="13824" width="9.140625" style="68"/>
    <col min="13825" max="13825" width="30.7109375" style="68" customWidth="1"/>
    <col min="13826" max="13827" width="12.7109375" style="68" customWidth="1"/>
    <col min="13828" max="13831" width="10.7109375" style="68" customWidth="1"/>
    <col min="13832" max="13832" width="12.7109375" style="68" customWidth="1"/>
    <col min="13833" max="13833" width="30.7109375" style="68" customWidth="1"/>
    <col min="13834" max="14080" width="9.140625" style="68"/>
    <col min="14081" max="14081" width="30.7109375" style="68" customWidth="1"/>
    <col min="14082" max="14083" width="12.7109375" style="68" customWidth="1"/>
    <col min="14084" max="14087" width="10.7109375" style="68" customWidth="1"/>
    <col min="14088" max="14088" width="12.7109375" style="68" customWidth="1"/>
    <col min="14089" max="14089" width="30.7109375" style="68" customWidth="1"/>
    <col min="14090" max="14336" width="9.140625" style="68"/>
    <col min="14337" max="14337" width="30.7109375" style="68" customWidth="1"/>
    <col min="14338" max="14339" width="12.7109375" style="68" customWidth="1"/>
    <col min="14340" max="14343" width="10.7109375" style="68" customWidth="1"/>
    <col min="14344" max="14344" width="12.7109375" style="68" customWidth="1"/>
    <col min="14345" max="14345" width="30.7109375" style="68" customWidth="1"/>
    <col min="14346" max="14592" width="9.140625" style="68"/>
    <col min="14593" max="14593" width="30.7109375" style="68" customWidth="1"/>
    <col min="14594" max="14595" width="12.7109375" style="68" customWidth="1"/>
    <col min="14596" max="14599" width="10.7109375" style="68" customWidth="1"/>
    <col min="14600" max="14600" width="12.7109375" style="68" customWidth="1"/>
    <col min="14601" max="14601" width="30.7109375" style="68" customWidth="1"/>
    <col min="14602" max="14848" width="9.140625" style="68"/>
    <col min="14849" max="14849" width="30.7109375" style="68" customWidth="1"/>
    <col min="14850" max="14851" width="12.7109375" style="68" customWidth="1"/>
    <col min="14852" max="14855" width="10.7109375" style="68" customWidth="1"/>
    <col min="14856" max="14856" width="12.7109375" style="68" customWidth="1"/>
    <col min="14857" max="14857" width="30.7109375" style="68" customWidth="1"/>
    <col min="14858" max="15104" width="9.140625" style="68"/>
    <col min="15105" max="15105" width="30.7109375" style="68" customWidth="1"/>
    <col min="15106" max="15107" width="12.7109375" style="68" customWidth="1"/>
    <col min="15108" max="15111" width="10.7109375" style="68" customWidth="1"/>
    <col min="15112" max="15112" width="12.7109375" style="68" customWidth="1"/>
    <col min="15113" max="15113" width="30.7109375" style="68" customWidth="1"/>
    <col min="15114" max="15360" width="9.140625" style="68"/>
    <col min="15361" max="15361" width="30.7109375" style="68" customWidth="1"/>
    <col min="15362" max="15363" width="12.7109375" style="68" customWidth="1"/>
    <col min="15364" max="15367" width="10.7109375" style="68" customWidth="1"/>
    <col min="15368" max="15368" width="12.7109375" style="68" customWidth="1"/>
    <col min="15369" max="15369" width="30.7109375" style="68" customWidth="1"/>
    <col min="15370" max="15616" width="9.140625" style="68"/>
    <col min="15617" max="15617" width="30.7109375" style="68" customWidth="1"/>
    <col min="15618" max="15619" width="12.7109375" style="68" customWidth="1"/>
    <col min="15620" max="15623" width="10.7109375" style="68" customWidth="1"/>
    <col min="15624" max="15624" width="12.7109375" style="68" customWidth="1"/>
    <col min="15625" max="15625" width="30.7109375" style="68" customWidth="1"/>
    <col min="15626" max="15872" width="9.140625" style="68"/>
    <col min="15873" max="15873" width="30.7109375" style="68" customWidth="1"/>
    <col min="15874" max="15875" width="12.7109375" style="68" customWidth="1"/>
    <col min="15876" max="15879" width="10.7109375" style="68" customWidth="1"/>
    <col min="15880" max="15880" width="12.7109375" style="68" customWidth="1"/>
    <col min="15881" max="15881" width="30.7109375" style="68" customWidth="1"/>
    <col min="15882" max="16128" width="9.140625" style="68"/>
    <col min="16129" max="16129" width="30.7109375" style="68" customWidth="1"/>
    <col min="16130" max="16131" width="12.7109375" style="68" customWidth="1"/>
    <col min="16132" max="16135" width="10.7109375" style="68" customWidth="1"/>
    <col min="16136" max="16136" width="12.7109375" style="68" customWidth="1"/>
    <col min="16137" max="16137" width="30.7109375" style="68" customWidth="1"/>
    <col min="16138" max="16384" width="9.140625" style="68"/>
  </cols>
  <sheetData>
    <row r="1" spans="1:9" s="125" customFormat="1" ht="45.75" customHeight="1" x14ac:dyDescent="0.2">
      <c r="A1" s="629" t="s">
        <v>364</v>
      </c>
      <c r="B1" s="630"/>
      <c r="C1" s="630"/>
      <c r="D1" s="630"/>
      <c r="E1" s="630"/>
      <c r="F1" s="630"/>
      <c r="G1" s="630"/>
      <c r="H1" s="630"/>
      <c r="I1" s="630"/>
    </row>
    <row r="2" spans="1:9" s="85" customFormat="1" ht="33.75" customHeight="1" x14ac:dyDescent="0.2">
      <c r="A2" s="631" t="s">
        <v>363</v>
      </c>
      <c r="B2" s="631"/>
      <c r="C2" s="631"/>
      <c r="D2" s="631"/>
      <c r="E2" s="631"/>
      <c r="F2" s="631"/>
      <c r="G2" s="631"/>
      <c r="H2" s="631"/>
      <c r="I2" s="631"/>
    </row>
    <row r="3" spans="1:9" s="85" customFormat="1" ht="15.75" x14ac:dyDescent="0.2">
      <c r="A3" s="632" t="s">
        <v>368</v>
      </c>
      <c r="B3" s="632"/>
      <c r="C3" s="632"/>
      <c r="D3" s="632"/>
      <c r="E3" s="632"/>
      <c r="F3" s="632"/>
      <c r="G3" s="632"/>
      <c r="H3" s="632"/>
      <c r="I3" s="632"/>
    </row>
    <row r="4" spans="1:9" s="85" customFormat="1" ht="15.75" x14ac:dyDescent="0.2">
      <c r="A4" s="633" t="s">
        <v>347</v>
      </c>
      <c r="B4" s="633"/>
      <c r="C4" s="633"/>
      <c r="D4" s="633"/>
      <c r="E4" s="633"/>
      <c r="F4" s="633"/>
      <c r="G4" s="633"/>
      <c r="H4" s="633"/>
      <c r="I4" s="633"/>
    </row>
    <row r="5" spans="1:9" ht="24.6" customHeight="1" x14ac:dyDescent="0.2">
      <c r="A5" s="465" t="s">
        <v>77</v>
      </c>
      <c r="B5" s="462"/>
      <c r="C5" s="462"/>
      <c r="D5" s="462"/>
      <c r="E5" s="462"/>
      <c r="F5" s="462"/>
      <c r="G5" s="462"/>
      <c r="H5" s="462"/>
      <c r="I5" s="466" t="s">
        <v>78</v>
      </c>
    </row>
    <row r="6" spans="1:9" s="5" customFormat="1" ht="57" customHeight="1" x14ac:dyDescent="0.2">
      <c r="A6" s="634" t="s">
        <v>79</v>
      </c>
      <c r="B6" s="634"/>
      <c r="C6" s="35">
        <v>2012</v>
      </c>
      <c r="D6" s="35">
        <v>2011</v>
      </c>
      <c r="E6" s="35">
        <v>2010</v>
      </c>
      <c r="F6" s="36">
        <v>2009</v>
      </c>
      <c r="G6" s="36">
        <v>2008</v>
      </c>
      <c r="H6" s="635" t="s">
        <v>80</v>
      </c>
      <c r="I6" s="636"/>
    </row>
    <row r="7" spans="1:9" ht="24.95" customHeight="1" thickBot="1" x14ac:dyDescent="0.25">
      <c r="A7" s="642" t="s">
        <v>355</v>
      </c>
      <c r="B7" s="40" t="s">
        <v>81</v>
      </c>
      <c r="C7" s="183">
        <v>86.39</v>
      </c>
      <c r="D7" s="183">
        <v>97.85</v>
      </c>
      <c r="E7" s="183">
        <v>103.56288434675101</v>
      </c>
      <c r="F7" s="183">
        <v>108.35882254308382</v>
      </c>
      <c r="G7" s="183">
        <v>111.87040493573545</v>
      </c>
      <c r="H7" s="37" t="s">
        <v>82</v>
      </c>
      <c r="I7" s="645" t="s">
        <v>83</v>
      </c>
    </row>
    <row r="8" spans="1:9" ht="24.95" customHeight="1" thickTop="1" thickBot="1" x14ac:dyDescent="0.25">
      <c r="A8" s="643"/>
      <c r="B8" s="99" t="s">
        <v>84</v>
      </c>
      <c r="C8" s="184">
        <v>65.91</v>
      </c>
      <c r="D8" s="184">
        <v>65.459999999999994</v>
      </c>
      <c r="E8" s="184">
        <v>62.223812932474353</v>
      </c>
      <c r="F8" s="184">
        <v>67.646815503105572</v>
      </c>
      <c r="G8" s="184">
        <v>70.943619178747014</v>
      </c>
      <c r="H8" s="38" t="s">
        <v>85</v>
      </c>
      <c r="I8" s="646"/>
    </row>
    <row r="9" spans="1:9" ht="24.95" customHeight="1" thickTop="1" thickBot="1" x14ac:dyDescent="0.25">
      <c r="A9" s="644"/>
      <c r="B9" s="99" t="s">
        <v>26</v>
      </c>
      <c r="C9" s="185">
        <v>70.34</v>
      </c>
      <c r="D9" s="185">
        <v>72.84</v>
      </c>
      <c r="E9" s="185">
        <v>71.695281259311855</v>
      </c>
      <c r="F9" s="185">
        <v>77.578803527650408</v>
      </c>
      <c r="G9" s="185">
        <v>81.883553257485545</v>
      </c>
      <c r="H9" s="38" t="s">
        <v>27</v>
      </c>
      <c r="I9" s="647"/>
    </row>
    <row r="10" spans="1:9" ht="24.95" customHeight="1" thickTop="1" thickBot="1" x14ac:dyDescent="0.25">
      <c r="A10" s="637" t="s">
        <v>86</v>
      </c>
      <c r="B10" s="42" t="s">
        <v>81</v>
      </c>
      <c r="C10" s="186">
        <v>3</v>
      </c>
      <c r="D10" s="186">
        <v>3.38</v>
      </c>
      <c r="E10" s="186">
        <v>3.5881558717239779</v>
      </c>
      <c r="F10" s="186">
        <v>3.8012566019925957</v>
      </c>
      <c r="G10" s="186">
        <v>3.9030710621845417</v>
      </c>
      <c r="H10" s="43" t="s">
        <v>82</v>
      </c>
      <c r="I10" s="639" t="s">
        <v>87</v>
      </c>
    </row>
    <row r="11" spans="1:9" ht="24.95" customHeight="1" thickTop="1" thickBot="1" x14ac:dyDescent="0.25">
      <c r="A11" s="637"/>
      <c r="B11" s="100" t="s">
        <v>84</v>
      </c>
      <c r="C11" s="186">
        <v>1.89</v>
      </c>
      <c r="D11" s="186">
        <v>1.86</v>
      </c>
      <c r="E11" s="186">
        <v>1.7490290171795131</v>
      </c>
      <c r="F11" s="186">
        <v>1.9221637437797885</v>
      </c>
      <c r="G11" s="186">
        <v>2.0326151608875818</v>
      </c>
      <c r="H11" s="44" t="s">
        <v>85</v>
      </c>
      <c r="I11" s="640"/>
    </row>
    <row r="12" spans="1:9" ht="24.95" customHeight="1" thickTop="1" thickBot="1" x14ac:dyDescent="0.25">
      <c r="A12" s="637"/>
      <c r="B12" s="100" t="s">
        <v>26</v>
      </c>
      <c r="C12" s="187">
        <v>2.0499999999999998</v>
      </c>
      <c r="D12" s="187">
        <v>2.12</v>
      </c>
      <c r="E12" s="187">
        <v>2.0759978236639234</v>
      </c>
      <c r="F12" s="187">
        <v>2.2821737136015137</v>
      </c>
      <c r="G12" s="187">
        <v>2.4283136487357631</v>
      </c>
      <c r="H12" s="44" t="s">
        <v>27</v>
      </c>
      <c r="I12" s="648"/>
    </row>
    <row r="13" spans="1:9" ht="24.95" customHeight="1" thickTop="1" thickBot="1" x14ac:dyDescent="0.25">
      <c r="A13" s="649" t="s">
        <v>88</v>
      </c>
      <c r="B13" s="41" t="s">
        <v>81</v>
      </c>
      <c r="C13" s="184">
        <v>1.48</v>
      </c>
      <c r="D13" s="184">
        <v>1.68</v>
      </c>
      <c r="E13" s="184">
        <v>2.167913710404394</v>
      </c>
      <c r="F13" s="184">
        <v>2.194740569689436</v>
      </c>
      <c r="G13" s="184">
        <v>2.2681435085135453</v>
      </c>
      <c r="H13" s="39" t="s">
        <v>82</v>
      </c>
      <c r="I13" s="650" t="s">
        <v>89</v>
      </c>
    </row>
    <row r="14" spans="1:9" ht="24.95" customHeight="1" thickTop="1" thickBot="1" x14ac:dyDescent="0.25">
      <c r="A14" s="649"/>
      <c r="B14" s="99" t="s">
        <v>84</v>
      </c>
      <c r="C14" s="184">
        <v>0.93</v>
      </c>
      <c r="D14" s="184">
        <v>0.91</v>
      </c>
      <c r="E14" s="184">
        <v>0.76203956182198129</v>
      </c>
      <c r="F14" s="184">
        <v>0.8493133762838404</v>
      </c>
      <c r="G14" s="184">
        <v>0.90423262835967988</v>
      </c>
      <c r="H14" s="38" t="s">
        <v>85</v>
      </c>
      <c r="I14" s="651"/>
    </row>
    <row r="15" spans="1:9" ht="24.95" customHeight="1" thickTop="1" thickBot="1" x14ac:dyDescent="0.25">
      <c r="A15" s="649"/>
      <c r="B15" s="99" t="s">
        <v>26</v>
      </c>
      <c r="C15" s="185">
        <v>1.01</v>
      </c>
      <c r="D15" s="185">
        <v>1.04</v>
      </c>
      <c r="E15" s="185">
        <v>1.0202630794321441</v>
      </c>
      <c r="F15" s="185">
        <v>1.1137714562807977</v>
      </c>
      <c r="G15" s="185">
        <v>1.2010968201520518</v>
      </c>
      <c r="H15" s="38" t="s">
        <v>27</v>
      </c>
      <c r="I15" s="652"/>
    </row>
    <row r="16" spans="1:9" ht="24.95" customHeight="1" thickTop="1" thickBot="1" x14ac:dyDescent="0.25">
      <c r="A16" s="637" t="s">
        <v>90</v>
      </c>
      <c r="B16" s="42" t="s">
        <v>81</v>
      </c>
      <c r="C16" s="186">
        <v>31.5</v>
      </c>
      <c r="D16" s="186">
        <v>31.22</v>
      </c>
      <c r="E16" s="186">
        <v>31.264187844373232</v>
      </c>
      <c r="F16" s="186">
        <v>31.066449910018733</v>
      </c>
      <c r="G16" s="186">
        <v>30.982537496201939</v>
      </c>
      <c r="H16" s="43" t="s">
        <v>82</v>
      </c>
      <c r="I16" s="639" t="s">
        <v>91</v>
      </c>
    </row>
    <row r="17" spans="1:9" ht="24.95" customHeight="1" thickTop="1" thickBot="1" x14ac:dyDescent="0.25">
      <c r="A17" s="637"/>
      <c r="B17" s="100" t="s">
        <v>84</v>
      </c>
      <c r="C17" s="186">
        <v>29.2</v>
      </c>
      <c r="D17" s="186">
        <v>29.42</v>
      </c>
      <c r="E17" s="186">
        <v>29.685186533353608</v>
      </c>
      <c r="F17" s="186">
        <v>29.727794539149276</v>
      </c>
      <c r="G17" s="186">
        <v>29.678167503628835</v>
      </c>
      <c r="H17" s="44" t="s">
        <v>85</v>
      </c>
      <c r="I17" s="640"/>
    </row>
    <row r="18" spans="1:9" ht="24.95" customHeight="1" thickTop="1" x14ac:dyDescent="0.2">
      <c r="A18" s="638"/>
      <c r="B18" s="101" t="s">
        <v>26</v>
      </c>
      <c r="C18" s="188">
        <v>29.9</v>
      </c>
      <c r="D18" s="188">
        <v>30.02</v>
      </c>
      <c r="E18" s="188">
        <v>30.256166288981387</v>
      </c>
      <c r="F18" s="188">
        <v>30.213361721968763</v>
      </c>
      <c r="G18" s="188">
        <v>30.163479659593076</v>
      </c>
      <c r="H18" s="45" t="s">
        <v>27</v>
      </c>
      <c r="I18" s="641"/>
    </row>
  </sheetData>
  <mergeCells count="14">
    <mergeCell ref="A16:A18"/>
    <mergeCell ref="I16:I18"/>
    <mergeCell ref="A7:A9"/>
    <mergeCell ref="I7:I9"/>
    <mergeCell ref="A10:A12"/>
    <mergeCell ref="I10:I12"/>
    <mergeCell ref="A13:A15"/>
    <mergeCell ref="I13:I15"/>
    <mergeCell ref="A1:I1"/>
    <mergeCell ref="A2:I2"/>
    <mergeCell ref="A3:I3"/>
    <mergeCell ref="A4:I4"/>
    <mergeCell ref="A6:B6"/>
    <mergeCell ref="H6:I6"/>
  </mergeCells>
  <printOptions horizontalCentered="1" verticalCentered="1"/>
  <pageMargins left="0" right="0" top="0.39370078740157483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20.5703125" style="6" customWidth="1"/>
    <col min="2" max="6" width="16.7109375" style="6" customWidth="1"/>
    <col min="7" max="7" width="20.42578125" style="6" customWidth="1"/>
    <col min="8" max="8" width="9.140625" style="5"/>
    <col min="9" max="256" width="9.140625" style="68"/>
    <col min="257" max="257" width="20.5703125" style="68" customWidth="1"/>
    <col min="258" max="262" width="20.7109375" style="68" customWidth="1"/>
    <col min="263" max="263" width="20.42578125" style="68" customWidth="1"/>
    <col min="264" max="512" width="9.140625" style="68"/>
    <col min="513" max="513" width="20.5703125" style="68" customWidth="1"/>
    <col min="514" max="518" width="20.7109375" style="68" customWidth="1"/>
    <col min="519" max="519" width="20.42578125" style="68" customWidth="1"/>
    <col min="520" max="768" width="9.140625" style="68"/>
    <col min="769" max="769" width="20.5703125" style="68" customWidth="1"/>
    <col min="770" max="774" width="20.7109375" style="68" customWidth="1"/>
    <col min="775" max="775" width="20.42578125" style="68" customWidth="1"/>
    <col min="776" max="1024" width="9.140625" style="68"/>
    <col min="1025" max="1025" width="20.5703125" style="68" customWidth="1"/>
    <col min="1026" max="1030" width="20.7109375" style="68" customWidth="1"/>
    <col min="1031" max="1031" width="20.42578125" style="68" customWidth="1"/>
    <col min="1032" max="1280" width="9.140625" style="68"/>
    <col min="1281" max="1281" width="20.5703125" style="68" customWidth="1"/>
    <col min="1282" max="1286" width="20.7109375" style="68" customWidth="1"/>
    <col min="1287" max="1287" width="20.42578125" style="68" customWidth="1"/>
    <col min="1288" max="1536" width="9.140625" style="68"/>
    <col min="1537" max="1537" width="20.5703125" style="68" customWidth="1"/>
    <col min="1538" max="1542" width="20.7109375" style="68" customWidth="1"/>
    <col min="1543" max="1543" width="20.42578125" style="68" customWidth="1"/>
    <col min="1544" max="1792" width="9.140625" style="68"/>
    <col min="1793" max="1793" width="20.5703125" style="68" customWidth="1"/>
    <col min="1794" max="1798" width="20.7109375" style="68" customWidth="1"/>
    <col min="1799" max="1799" width="20.42578125" style="68" customWidth="1"/>
    <col min="1800" max="2048" width="9.140625" style="68"/>
    <col min="2049" max="2049" width="20.5703125" style="68" customWidth="1"/>
    <col min="2050" max="2054" width="20.7109375" style="68" customWidth="1"/>
    <col min="2055" max="2055" width="20.42578125" style="68" customWidth="1"/>
    <col min="2056" max="2304" width="9.140625" style="68"/>
    <col min="2305" max="2305" width="20.5703125" style="68" customWidth="1"/>
    <col min="2306" max="2310" width="20.7109375" style="68" customWidth="1"/>
    <col min="2311" max="2311" width="20.42578125" style="68" customWidth="1"/>
    <col min="2312" max="2560" width="9.140625" style="68"/>
    <col min="2561" max="2561" width="20.5703125" style="68" customWidth="1"/>
    <col min="2562" max="2566" width="20.7109375" style="68" customWidth="1"/>
    <col min="2567" max="2567" width="20.42578125" style="68" customWidth="1"/>
    <col min="2568" max="2816" width="9.140625" style="68"/>
    <col min="2817" max="2817" width="20.5703125" style="68" customWidth="1"/>
    <col min="2818" max="2822" width="20.7109375" style="68" customWidth="1"/>
    <col min="2823" max="2823" width="20.42578125" style="68" customWidth="1"/>
    <col min="2824" max="3072" width="9.140625" style="68"/>
    <col min="3073" max="3073" width="20.5703125" style="68" customWidth="1"/>
    <col min="3074" max="3078" width="20.7109375" style="68" customWidth="1"/>
    <col min="3079" max="3079" width="20.42578125" style="68" customWidth="1"/>
    <col min="3080" max="3328" width="9.140625" style="68"/>
    <col min="3329" max="3329" width="20.5703125" style="68" customWidth="1"/>
    <col min="3330" max="3334" width="20.7109375" style="68" customWidth="1"/>
    <col min="3335" max="3335" width="20.42578125" style="68" customWidth="1"/>
    <col min="3336" max="3584" width="9.140625" style="68"/>
    <col min="3585" max="3585" width="20.5703125" style="68" customWidth="1"/>
    <col min="3586" max="3590" width="20.7109375" style="68" customWidth="1"/>
    <col min="3591" max="3591" width="20.42578125" style="68" customWidth="1"/>
    <col min="3592" max="3840" width="9.140625" style="68"/>
    <col min="3841" max="3841" width="20.5703125" style="68" customWidth="1"/>
    <col min="3842" max="3846" width="20.7109375" style="68" customWidth="1"/>
    <col min="3847" max="3847" width="20.42578125" style="68" customWidth="1"/>
    <col min="3848" max="4096" width="9.140625" style="68"/>
    <col min="4097" max="4097" width="20.5703125" style="68" customWidth="1"/>
    <col min="4098" max="4102" width="20.7109375" style="68" customWidth="1"/>
    <col min="4103" max="4103" width="20.42578125" style="68" customWidth="1"/>
    <col min="4104" max="4352" width="9.140625" style="68"/>
    <col min="4353" max="4353" width="20.5703125" style="68" customWidth="1"/>
    <col min="4354" max="4358" width="20.7109375" style="68" customWidth="1"/>
    <col min="4359" max="4359" width="20.42578125" style="68" customWidth="1"/>
    <col min="4360" max="4608" width="9.140625" style="68"/>
    <col min="4609" max="4609" width="20.5703125" style="68" customWidth="1"/>
    <col min="4610" max="4614" width="20.7109375" style="68" customWidth="1"/>
    <col min="4615" max="4615" width="20.42578125" style="68" customWidth="1"/>
    <col min="4616" max="4864" width="9.140625" style="68"/>
    <col min="4865" max="4865" width="20.5703125" style="68" customWidth="1"/>
    <col min="4866" max="4870" width="20.7109375" style="68" customWidth="1"/>
    <col min="4871" max="4871" width="20.42578125" style="68" customWidth="1"/>
    <col min="4872" max="5120" width="9.140625" style="68"/>
    <col min="5121" max="5121" width="20.5703125" style="68" customWidth="1"/>
    <col min="5122" max="5126" width="20.7109375" style="68" customWidth="1"/>
    <col min="5127" max="5127" width="20.42578125" style="68" customWidth="1"/>
    <col min="5128" max="5376" width="9.140625" style="68"/>
    <col min="5377" max="5377" width="20.5703125" style="68" customWidth="1"/>
    <col min="5378" max="5382" width="20.7109375" style="68" customWidth="1"/>
    <col min="5383" max="5383" width="20.42578125" style="68" customWidth="1"/>
    <col min="5384" max="5632" width="9.140625" style="68"/>
    <col min="5633" max="5633" width="20.5703125" style="68" customWidth="1"/>
    <col min="5634" max="5638" width="20.7109375" style="68" customWidth="1"/>
    <col min="5639" max="5639" width="20.42578125" style="68" customWidth="1"/>
    <col min="5640" max="5888" width="9.140625" style="68"/>
    <col min="5889" max="5889" width="20.5703125" style="68" customWidth="1"/>
    <col min="5890" max="5894" width="20.7109375" style="68" customWidth="1"/>
    <col min="5895" max="5895" width="20.42578125" style="68" customWidth="1"/>
    <col min="5896" max="6144" width="9.140625" style="68"/>
    <col min="6145" max="6145" width="20.5703125" style="68" customWidth="1"/>
    <col min="6146" max="6150" width="20.7109375" style="68" customWidth="1"/>
    <col min="6151" max="6151" width="20.42578125" style="68" customWidth="1"/>
    <col min="6152" max="6400" width="9.140625" style="68"/>
    <col min="6401" max="6401" width="20.5703125" style="68" customWidth="1"/>
    <col min="6402" max="6406" width="20.7109375" style="68" customWidth="1"/>
    <col min="6407" max="6407" width="20.42578125" style="68" customWidth="1"/>
    <col min="6408" max="6656" width="9.140625" style="68"/>
    <col min="6657" max="6657" width="20.5703125" style="68" customWidth="1"/>
    <col min="6658" max="6662" width="20.7109375" style="68" customWidth="1"/>
    <col min="6663" max="6663" width="20.42578125" style="68" customWidth="1"/>
    <col min="6664" max="6912" width="9.140625" style="68"/>
    <col min="6913" max="6913" width="20.5703125" style="68" customWidth="1"/>
    <col min="6914" max="6918" width="20.7109375" style="68" customWidth="1"/>
    <col min="6919" max="6919" width="20.42578125" style="68" customWidth="1"/>
    <col min="6920" max="7168" width="9.140625" style="68"/>
    <col min="7169" max="7169" width="20.5703125" style="68" customWidth="1"/>
    <col min="7170" max="7174" width="20.7109375" style="68" customWidth="1"/>
    <col min="7175" max="7175" width="20.42578125" style="68" customWidth="1"/>
    <col min="7176" max="7424" width="9.140625" style="68"/>
    <col min="7425" max="7425" width="20.5703125" style="68" customWidth="1"/>
    <col min="7426" max="7430" width="20.7109375" style="68" customWidth="1"/>
    <col min="7431" max="7431" width="20.42578125" style="68" customWidth="1"/>
    <col min="7432" max="7680" width="9.140625" style="68"/>
    <col min="7681" max="7681" width="20.5703125" style="68" customWidth="1"/>
    <col min="7682" max="7686" width="20.7109375" style="68" customWidth="1"/>
    <col min="7687" max="7687" width="20.42578125" style="68" customWidth="1"/>
    <col min="7688" max="7936" width="9.140625" style="68"/>
    <col min="7937" max="7937" width="20.5703125" style="68" customWidth="1"/>
    <col min="7938" max="7942" width="20.7109375" style="68" customWidth="1"/>
    <col min="7943" max="7943" width="20.42578125" style="68" customWidth="1"/>
    <col min="7944" max="8192" width="9.140625" style="68"/>
    <col min="8193" max="8193" width="20.5703125" style="68" customWidth="1"/>
    <col min="8194" max="8198" width="20.7109375" style="68" customWidth="1"/>
    <col min="8199" max="8199" width="20.42578125" style="68" customWidth="1"/>
    <col min="8200" max="8448" width="9.140625" style="68"/>
    <col min="8449" max="8449" width="20.5703125" style="68" customWidth="1"/>
    <col min="8450" max="8454" width="20.7109375" style="68" customWidth="1"/>
    <col min="8455" max="8455" width="20.42578125" style="68" customWidth="1"/>
    <col min="8456" max="8704" width="9.140625" style="68"/>
    <col min="8705" max="8705" width="20.5703125" style="68" customWidth="1"/>
    <col min="8706" max="8710" width="20.7109375" style="68" customWidth="1"/>
    <col min="8711" max="8711" width="20.42578125" style="68" customWidth="1"/>
    <col min="8712" max="8960" width="9.140625" style="68"/>
    <col min="8961" max="8961" width="20.5703125" style="68" customWidth="1"/>
    <col min="8962" max="8966" width="20.7109375" style="68" customWidth="1"/>
    <col min="8967" max="8967" width="20.42578125" style="68" customWidth="1"/>
    <col min="8968" max="9216" width="9.140625" style="68"/>
    <col min="9217" max="9217" width="20.5703125" style="68" customWidth="1"/>
    <col min="9218" max="9222" width="20.7109375" style="68" customWidth="1"/>
    <col min="9223" max="9223" width="20.42578125" style="68" customWidth="1"/>
    <col min="9224" max="9472" width="9.140625" style="68"/>
    <col min="9473" max="9473" width="20.5703125" style="68" customWidth="1"/>
    <col min="9474" max="9478" width="20.7109375" style="68" customWidth="1"/>
    <col min="9479" max="9479" width="20.42578125" style="68" customWidth="1"/>
    <col min="9480" max="9728" width="9.140625" style="68"/>
    <col min="9729" max="9729" width="20.5703125" style="68" customWidth="1"/>
    <col min="9730" max="9734" width="20.7109375" style="68" customWidth="1"/>
    <col min="9735" max="9735" width="20.42578125" style="68" customWidth="1"/>
    <col min="9736" max="9984" width="9.140625" style="68"/>
    <col min="9985" max="9985" width="20.5703125" style="68" customWidth="1"/>
    <col min="9986" max="9990" width="20.7109375" style="68" customWidth="1"/>
    <col min="9991" max="9991" width="20.42578125" style="68" customWidth="1"/>
    <col min="9992" max="10240" width="9.140625" style="68"/>
    <col min="10241" max="10241" width="20.5703125" style="68" customWidth="1"/>
    <col min="10242" max="10246" width="20.7109375" style="68" customWidth="1"/>
    <col min="10247" max="10247" width="20.42578125" style="68" customWidth="1"/>
    <col min="10248" max="10496" width="9.140625" style="68"/>
    <col min="10497" max="10497" width="20.5703125" style="68" customWidth="1"/>
    <col min="10498" max="10502" width="20.7109375" style="68" customWidth="1"/>
    <col min="10503" max="10503" width="20.42578125" style="68" customWidth="1"/>
    <col min="10504" max="10752" width="9.140625" style="68"/>
    <col min="10753" max="10753" width="20.5703125" style="68" customWidth="1"/>
    <col min="10754" max="10758" width="20.7109375" style="68" customWidth="1"/>
    <col min="10759" max="10759" width="20.42578125" style="68" customWidth="1"/>
    <col min="10760" max="11008" width="9.140625" style="68"/>
    <col min="11009" max="11009" width="20.5703125" style="68" customWidth="1"/>
    <col min="11010" max="11014" width="20.7109375" style="68" customWidth="1"/>
    <col min="11015" max="11015" width="20.42578125" style="68" customWidth="1"/>
    <col min="11016" max="11264" width="9.140625" style="68"/>
    <col min="11265" max="11265" width="20.5703125" style="68" customWidth="1"/>
    <col min="11266" max="11270" width="20.7109375" style="68" customWidth="1"/>
    <col min="11271" max="11271" width="20.42578125" style="68" customWidth="1"/>
    <col min="11272" max="11520" width="9.140625" style="68"/>
    <col min="11521" max="11521" width="20.5703125" style="68" customWidth="1"/>
    <col min="11522" max="11526" width="20.7109375" style="68" customWidth="1"/>
    <col min="11527" max="11527" width="20.42578125" style="68" customWidth="1"/>
    <col min="11528" max="11776" width="9.140625" style="68"/>
    <col min="11777" max="11777" width="20.5703125" style="68" customWidth="1"/>
    <col min="11778" max="11782" width="20.7109375" style="68" customWidth="1"/>
    <col min="11783" max="11783" width="20.42578125" style="68" customWidth="1"/>
    <col min="11784" max="12032" width="9.140625" style="68"/>
    <col min="12033" max="12033" width="20.5703125" style="68" customWidth="1"/>
    <col min="12034" max="12038" width="20.7109375" style="68" customWidth="1"/>
    <col min="12039" max="12039" width="20.42578125" style="68" customWidth="1"/>
    <col min="12040" max="12288" width="9.140625" style="68"/>
    <col min="12289" max="12289" width="20.5703125" style="68" customWidth="1"/>
    <col min="12290" max="12294" width="20.7109375" style="68" customWidth="1"/>
    <col min="12295" max="12295" width="20.42578125" style="68" customWidth="1"/>
    <col min="12296" max="12544" width="9.140625" style="68"/>
    <col min="12545" max="12545" width="20.5703125" style="68" customWidth="1"/>
    <col min="12546" max="12550" width="20.7109375" style="68" customWidth="1"/>
    <col min="12551" max="12551" width="20.42578125" style="68" customWidth="1"/>
    <col min="12552" max="12800" width="9.140625" style="68"/>
    <col min="12801" max="12801" width="20.5703125" style="68" customWidth="1"/>
    <col min="12802" max="12806" width="20.7109375" style="68" customWidth="1"/>
    <col min="12807" max="12807" width="20.42578125" style="68" customWidth="1"/>
    <col min="12808" max="13056" width="9.140625" style="68"/>
    <col min="13057" max="13057" width="20.5703125" style="68" customWidth="1"/>
    <col min="13058" max="13062" width="20.7109375" style="68" customWidth="1"/>
    <col min="13063" max="13063" width="20.42578125" style="68" customWidth="1"/>
    <col min="13064" max="13312" width="9.140625" style="68"/>
    <col min="13313" max="13313" width="20.5703125" style="68" customWidth="1"/>
    <col min="13314" max="13318" width="20.7109375" style="68" customWidth="1"/>
    <col min="13319" max="13319" width="20.42578125" style="68" customWidth="1"/>
    <col min="13320" max="13568" width="9.140625" style="68"/>
    <col min="13569" max="13569" width="20.5703125" style="68" customWidth="1"/>
    <col min="13570" max="13574" width="20.7109375" style="68" customWidth="1"/>
    <col min="13575" max="13575" width="20.42578125" style="68" customWidth="1"/>
    <col min="13576" max="13824" width="9.140625" style="68"/>
    <col min="13825" max="13825" width="20.5703125" style="68" customWidth="1"/>
    <col min="13826" max="13830" width="20.7109375" style="68" customWidth="1"/>
    <col min="13831" max="13831" width="20.42578125" style="68" customWidth="1"/>
    <col min="13832" max="14080" width="9.140625" style="68"/>
    <col min="14081" max="14081" width="20.5703125" style="68" customWidth="1"/>
    <col min="14082" max="14086" width="20.7109375" style="68" customWidth="1"/>
    <col min="14087" max="14087" width="20.42578125" style="68" customWidth="1"/>
    <col min="14088" max="14336" width="9.140625" style="68"/>
    <col min="14337" max="14337" width="20.5703125" style="68" customWidth="1"/>
    <col min="14338" max="14342" width="20.7109375" style="68" customWidth="1"/>
    <col min="14343" max="14343" width="20.42578125" style="68" customWidth="1"/>
    <col min="14344" max="14592" width="9.140625" style="68"/>
    <col min="14593" max="14593" width="20.5703125" style="68" customWidth="1"/>
    <col min="14594" max="14598" width="20.7109375" style="68" customWidth="1"/>
    <col min="14599" max="14599" width="20.42578125" style="68" customWidth="1"/>
    <col min="14600" max="14848" width="9.140625" style="68"/>
    <col min="14849" max="14849" width="20.5703125" style="68" customWidth="1"/>
    <col min="14850" max="14854" width="20.7109375" style="68" customWidth="1"/>
    <col min="14855" max="14855" width="20.42578125" style="68" customWidth="1"/>
    <col min="14856" max="15104" width="9.140625" style="68"/>
    <col min="15105" max="15105" width="20.5703125" style="68" customWidth="1"/>
    <col min="15106" max="15110" width="20.7109375" style="68" customWidth="1"/>
    <col min="15111" max="15111" width="20.42578125" style="68" customWidth="1"/>
    <col min="15112" max="15360" width="9.140625" style="68"/>
    <col min="15361" max="15361" width="20.5703125" style="68" customWidth="1"/>
    <col min="15362" max="15366" width="20.7109375" style="68" customWidth="1"/>
    <col min="15367" max="15367" width="20.42578125" style="68" customWidth="1"/>
    <col min="15368" max="15616" width="9.140625" style="68"/>
    <col min="15617" max="15617" width="20.5703125" style="68" customWidth="1"/>
    <col min="15618" max="15622" width="20.7109375" style="68" customWidth="1"/>
    <col min="15623" max="15623" width="20.42578125" style="68" customWidth="1"/>
    <col min="15624" max="15872" width="9.140625" style="68"/>
    <col min="15873" max="15873" width="20.5703125" style="68" customWidth="1"/>
    <col min="15874" max="15878" width="20.7109375" style="68" customWidth="1"/>
    <col min="15879" max="15879" width="20.42578125" style="68" customWidth="1"/>
    <col min="15880" max="16128" width="9.140625" style="68"/>
    <col min="16129" max="16129" width="20.5703125" style="68" customWidth="1"/>
    <col min="16130" max="16134" width="20.7109375" style="68" customWidth="1"/>
    <col min="16135" max="16135" width="20.42578125" style="68" customWidth="1"/>
    <col min="16136" max="16384" width="9.140625" style="68"/>
  </cols>
  <sheetData>
    <row r="1" spans="1:7" s="125" customFormat="1" ht="48.75" customHeight="1" x14ac:dyDescent="0.2">
      <c r="A1" s="629" t="s">
        <v>219</v>
      </c>
      <c r="B1" s="630"/>
      <c r="C1" s="630"/>
      <c r="D1" s="630"/>
      <c r="E1" s="630"/>
      <c r="F1" s="630"/>
      <c r="G1" s="630"/>
    </row>
    <row r="2" spans="1:7" s="85" customFormat="1" ht="36.75" customHeight="1" x14ac:dyDescent="0.2">
      <c r="A2" s="631" t="s">
        <v>218</v>
      </c>
      <c r="B2" s="631"/>
      <c r="C2" s="631"/>
      <c r="D2" s="631"/>
      <c r="E2" s="631"/>
      <c r="F2" s="631"/>
      <c r="G2" s="631"/>
    </row>
    <row r="3" spans="1:7" s="85" customFormat="1" ht="15.75" x14ac:dyDescent="0.2">
      <c r="A3" s="632" t="s">
        <v>366</v>
      </c>
      <c r="B3" s="632"/>
      <c r="C3" s="632"/>
      <c r="D3" s="632"/>
      <c r="E3" s="632"/>
      <c r="F3" s="632"/>
      <c r="G3" s="632"/>
    </row>
    <row r="4" spans="1:7" s="85" customFormat="1" ht="15.75" x14ac:dyDescent="0.2">
      <c r="A4" s="460"/>
      <c r="B4" s="460"/>
      <c r="C4" s="460"/>
      <c r="D4" s="460"/>
      <c r="E4" s="460"/>
      <c r="F4" s="460"/>
      <c r="G4" s="460"/>
    </row>
    <row r="5" spans="1:7" ht="15.75" x14ac:dyDescent="0.2">
      <c r="A5" s="461" t="s">
        <v>92</v>
      </c>
      <c r="B5" s="462"/>
      <c r="C5" s="462"/>
      <c r="D5" s="463"/>
      <c r="E5" s="463"/>
      <c r="F5" s="463"/>
      <c r="G5" s="464" t="s">
        <v>93</v>
      </c>
    </row>
    <row r="6" spans="1:7" s="5" customFormat="1" ht="51" customHeight="1" x14ac:dyDescent="0.2">
      <c r="A6" s="653" t="s">
        <v>94</v>
      </c>
      <c r="B6" s="46" t="s">
        <v>95</v>
      </c>
      <c r="C6" s="46" t="s">
        <v>96</v>
      </c>
      <c r="D6" s="46" t="s">
        <v>97</v>
      </c>
      <c r="E6" s="46" t="s">
        <v>98</v>
      </c>
      <c r="F6" s="46" t="s">
        <v>99</v>
      </c>
      <c r="G6" s="655" t="s">
        <v>100</v>
      </c>
    </row>
    <row r="7" spans="1:7" s="5" customFormat="1" ht="51" customHeight="1" x14ac:dyDescent="0.2">
      <c r="A7" s="654"/>
      <c r="B7" s="443" t="s">
        <v>101</v>
      </c>
      <c r="C7" s="443" t="s">
        <v>102</v>
      </c>
      <c r="D7" s="443" t="s">
        <v>103</v>
      </c>
      <c r="E7" s="443" t="s">
        <v>104</v>
      </c>
      <c r="F7" s="443" t="s">
        <v>105</v>
      </c>
      <c r="G7" s="656"/>
    </row>
    <row r="8" spans="1:7" ht="24.95" customHeight="1" thickBot="1" x14ac:dyDescent="0.25">
      <c r="A8" s="452">
        <v>2003</v>
      </c>
      <c r="B8" s="453">
        <v>99.98</v>
      </c>
      <c r="C8" s="453">
        <v>23.3</v>
      </c>
      <c r="D8" s="454">
        <v>16.410803814198601</v>
      </c>
      <c r="E8" s="453">
        <v>1.8364971233815082</v>
      </c>
      <c r="F8" s="453">
        <v>18.247300937580111</v>
      </c>
      <c r="G8" s="455">
        <v>2003</v>
      </c>
    </row>
    <row r="9" spans="1:7" ht="24.75" customHeight="1" thickBot="1" x14ac:dyDescent="0.25">
      <c r="A9" s="448">
        <v>2004</v>
      </c>
      <c r="B9" s="449">
        <v>99.97</v>
      </c>
      <c r="C9" s="449">
        <v>7.6</v>
      </c>
      <c r="D9" s="450">
        <v>14.971324175280275</v>
      </c>
      <c r="E9" s="449">
        <v>1.6803268931244431</v>
      </c>
      <c r="F9" s="449">
        <v>16.651651068404718</v>
      </c>
      <c r="G9" s="451">
        <v>2004</v>
      </c>
    </row>
    <row r="10" spans="1:7" ht="24.95" customHeight="1" thickBot="1" x14ac:dyDescent="0.25">
      <c r="A10" s="444">
        <v>2005</v>
      </c>
      <c r="B10" s="445">
        <v>100</v>
      </c>
      <c r="C10" s="445">
        <v>22.4</v>
      </c>
      <c r="D10" s="446">
        <v>13.209023499017242</v>
      </c>
      <c r="E10" s="445">
        <v>1.7050665307027855</v>
      </c>
      <c r="F10" s="445">
        <v>14.914090029720027</v>
      </c>
      <c r="G10" s="447">
        <v>2005</v>
      </c>
    </row>
    <row r="11" spans="1:7" ht="24.75" customHeight="1" thickBot="1" x14ac:dyDescent="0.25">
      <c r="A11" s="448">
        <v>2006</v>
      </c>
      <c r="B11" s="449">
        <v>100</v>
      </c>
      <c r="C11" s="449">
        <v>7.1</v>
      </c>
      <c r="D11" s="450">
        <v>11.941162877883537</v>
      </c>
      <c r="E11" s="449">
        <v>1.6779376133207151</v>
      </c>
      <c r="F11" s="449">
        <v>13.619100491204252</v>
      </c>
      <c r="G11" s="451">
        <v>2006</v>
      </c>
    </row>
    <row r="12" spans="1:7" ht="24.95" customHeight="1" thickBot="1" x14ac:dyDescent="0.25">
      <c r="A12" s="444">
        <v>2007</v>
      </c>
      <c r="B12" s="445">
        <v>99.99</v>
      </c>
      <c r="C12" s="445">
        <v>31.8</v>
      </c>
      <c r="D12" s="446">
        <v>11.425405294479786</v>
      </c>
      <c r="E12" s="445">
        <v>1.457828852862713</v>
      </c>
      <c r="F12" s="445">
        <v>12.883234147342499</v>
      </c>
      <c r="G12" s="447">
        <v>2007</v>
      </c>
    </row>
    <row r="13" spans="1:7" ht="24.75" customHeight="1" thickBot="1" x14ac:dyDescent="0.25">
      <c r="A13" s="448">
        <v>2008</v>
      </c>
      <c r="B13" s="449">
        <v>99.97</v>
      </c>
      <c r="C13" s="449">
        <v>11.62</v>
      </c>
      <c r="D13" s="450">
        <v>10.81962527589285</v>
      </c>
      <c r="E13" s="449">
        <v>1.3407167104252116</v>
      </c>
      <c r="F13" s="449">
        <v>12.160341986318063</v>
      </c>
      <c r="G13" s="451">
        <v>2008</v>
      </c>
    </row>
    <row r="14" spans="1:7" ht="24.95" customHeight="1" thickBot="1" x14ac:dyDescent="0.25">
      <c r="A14" s="444">
        <v>2009</v>
      </c>
      <c r="B14" s="445">
        <v>99.98</v>
      </c>
      <c r="C14" s="445">
        <v>21.79</v>
      </c>
      <c r="D14" s="446">
        <v>10.090160903098083</v>
      </c>
      <c r="E14" s="445">
        <v>1.2254169041623897</v>
      </c>
      <c r="F14" s="445">
        <v>11.315577807260473</v>
      </c>
      <c r="G14" s="447">
        <v>2009</v>
      </c>
    </row>
    <row r="15" spans="1:7" ht="24.75" customHeight="1" thickBot="1" x14ac:dyDescent="0.25">
      <c r="A15" s="448">
        <v>2010</v>
      </c>
      <c r="B15" s="449">
        <v>99.99</v>
      </c>
      <c r="C15" s="449">
        <v>10.3</v>
      </c>
      <c r="D15" s="450">
        <v>10.223847091270605</v>
      </c>
      <c r="E15" s="449">
        <v>1.1486813487968</v>
      </c>
      <c r="F15" s="449">
        <v>11.372528440067404</v>
      </c>
      <c r="G15" s="451">
        <v>2010</v>
      </c>
    </row>
    <row r="16" spans="1:7" ht="24.95" customHeight="1" thickBot="1" x14ac:dyDescent="0.25">
      <c r="A16" s="444">
        <v>2011</v>
      </c>
      <c r="B16" s="445">
        <v>100</v>
      </c>
      <c r="C16" s="445">
        <v>4.9000000000000004</v>
      </c>
      <c r="D16" s="446">
        <v>10.8</v>
      </c>
      <c r="E16" s="445">
        <v>1.1200000000000001</v>
      </c>
      <c r="F16" s="445">
        <v>11.9</v>
      </c>
      <c r="G16" s="447">
        <v>2011</v>
      </c>
    </row>
    <row r="17" spans="1:7" ht="24.75" customHeight="1" x14ac:dyDescent="0.2">
      <c r="A17" s="456">
        <v>2012</v>
      </c>
      <c r="B17" s="457">
        <v>100</v>
      </c>
      <c r="C17" s="457">
        <v>4.7</v>
      </c>
      <c r="D17" s="458">
        <v>10.58</v>
      </c>
      <c r="E17" s="457">
        <v>11.11</v>
      </c>
      <c r="F17" s="457">
        <v>11.69</v>
      </c>
      <c r="G17" s="459">
        <v>2012</v>
      </c>
    </row>
    <row r="18" spans="1:7" x14ac:dyDescent="0.2">
      <c r="A18" s="47"/>
      <c r="B18" s="47"/>
      <c r="C18" s="47"/>
      <c r="D18" s="47"/>
      <c r="E18" s="47"/>
      <c r="F18" s="47"/>
      <c r="G18" s="47"/>
    </row>
    <row r="20" spans="1:7" x14ac:dyDescent="0.2">
      <c r="G20" s="69"/>
    </row>
    <row r="22" spans="1:7" x14ac:dyDescent="0.2">
      <c r="F22" s="7"/>
    </row>
  </sheetData>
  <mergeCells count="5">
    <mergeCell ref="A1:G1"/>
    <mergeCell ref="A2:G2"/>
    <mergeCell ref="A3:G3"/>
    <mergeCell ref="A6:A7"/>
    <mergeCell ref="G6:G7"/>
  </mergeCells>
  <printOptions horizontalCentered="1" verticalCentered="1"/>
  <pageMargins left="0" right="0" top="0.39370078740157483" bottom="0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25.7109375" style="6" customWidth="1"/>
    <col min="2" max="3" width="9.7109375" style="6" customWidth="1"/>
    <col min="4" max="12" width="7.85546875" style="6" customWidth="1"/>
    <col min="13" max="13" width="9.7109375" style="6" customWidth="1"/>
    <col min="14" max="14" width="25.7109375" style="6" customWidth="1"/>
    <col min="15" max="256" width="9.140625" style="68"/>
    <col min="257" max="257" width="25.7109375" style="68" customWidth="1"/>
    <col min="258" max="259" width="10.140625" style="68" customWidth="1"/>
    <col min="260" max="268" width="8" style="68" customWidth="1"/>
    <col min="269" max="269" width="11.28515625" style="68" customWidth="1"/>
    <col min="270" max="270" width="25.7109375" style="68" customWidth="1"/>
    <col min="271" max="512" width="9.140625" style="68"/>
    <col min="513" max="513" width="25.7109375" style="68" customWidth="1"/>
    <col min="514" max="515" width="10.140625" style="68" customWidth="1"/>
    <col min="516" max="524" width="8" style="68" customWidth="1"/>
    <col min="525" max="525" width="11.28515625" style="68" customWidth="1"/>
    <col min="526" max="526" width="25.7109375" style="68" customWidth="1"/>
    <col min="527" max="768" width="9.140625" style="68"/>
    <col min="769" max="769" width="25.7109375" style="68" customWidth="1"/>
    <col min="770" max="771" width="10.140625" style="68" customWidth="1"/>
    <col min="772" max="780" width="8" style="68" customWidth="1"/>
    <col min="781" max="781" width="11.28515625" style="68" customWidth="1"/>
    <col min="782" max="782" width="25.7109375" style="68" customWidth="1"/>
    <col min="783" max="1024" width="9.140625" style="68"/>
    <col min="1025" max="1025" width="25.7109375" style="68" customWidth="1"/>
    <col min="1026" max="1027" width="10.140625" style="68" customWidth="1"/>
    <col min="1028" max="1036" width="8" style="68" customWidth="1"/>
    <col min="1037" max="1037" width="11.28515625" style="68" customWidth="1"/>
    <col min="1038" max="1038" width="25.7109375" style="68" customWidth="1"/>
    <col min="1039" max="1280" width="9.140625" style="68"/>
    <col min="1281" max="1281" width="25.7109375" style="68" customWidth="1"/>
    <col min="1282" max="1283" width="10.140625" style="68" customWidth="1"/>
    <col min="1284" max="1292" width="8" style="68" customWidth="1"/>
    <col min="1293" max="1293" width="11.28515625" style="68" customWidth="1"/>
    <col min="1294" max="1294" width="25.7109375" style="68" customWidth="1"/>
    <col min="1295" max="1536" width="9.140625" style="68"/>
    <col min="1537" max="1537" width="25.7109375" style="68" customWidth="1"/>
    <col min="1538" max="1539" width="10.140625" style="68" customWidth="1"/>
    <col min="1540" max="1548" width="8" style="68" customWidth="1"/>
    <col min="1549" max="1549" width="11.28515625" style="68" customWidth="1"/>
    <col min="1550" max="1550" width="25.7109375" style="68" customWidth="1"/>
    <col min="1551" max="1792" width="9.140625" style="68"/>
    <col min="1793" max="1793" width="25.7109375" style="68" customWidth="1"/>
    <col min="1794" max="1795" width="10.140625" style="68" customWidth="1"/>
    <col min="1796" max="1804" width="8" style="68" customWidth="1"/>
    <col min="1805" max="1805" width="11.28515625" style="68" customWidth="1"/>
    <col min="1806" max="1806" width="25.7109375" style="68" customWidth="1"/>
    <col min="1807" max="2048" width="9.140625" style="68"/>
    <col min="2049" max="2049" width="25.7109375" style="68" customWidth="1"/>
    <col min="2050" max="2051" width="10.140625" style="68" customWidth="1"/>
    <col min="2052" max="2060" width="8" style="68" customWidth="1"/>
    <col min="2061" max="2061" width="11.28515625" style="68" customWidth="1"/>
    <col min="2062" max="2062" width="25.7109375" style="68" customWidth="1"/>
    <col min="2063" max="2304" width="9.140625" style="68"/>
    <col min="2305" max="2305" width="25.7109375" style="68" customWidth="1"/>
    <col min="2306" max="2307" width="10.140625" style="68" customWidth="1"/>
    <col min="2308" max="2316" width="8" style="68" customWidth="1"/>
    <col min="2317" max="2317" width="11.28515625" style="68" customWidth="1"/>
    <col min="2318" max="2318" width="25.7109375" style="68" customWidth="1"/>
    <col min="2319" max="2560" width="9.140625" style="68"/>
    <col min="2561" max="2561" width="25.7109375" style="68" customWidth="1"/>
    <col min="2562" max="2563" width="10.140625" style="68" customWidth="1"/>
    <col min="2564" max="2572" width="8" style="68" customWidth="1"/>
    <col min="2573" max="2573" width="11.28515625" style="68" customWidth="1"/>
    <col min="2574" max="2574" width="25.7109375" style="68" customWidth="1"/>
    <col min="2575" max="2816" width="9.140625" style="68"/>
    <col min="2817" max="2817" width="25.7109375" style="68" customWidth="1"/>
    <col min="2818" max="2819" width="10.140625" style="68" customWidth="1"/>
    <col min="2820" max="2828" width="8" style="68" customWidth="1"/>
    <col min="2829" max="2829" width="11.28515625" style="68" customWidth="1"/>
    <col min="2830" max="2830" width="25.7109375" style="68" customWidth="1"/>
    <col min="2831" max="3072" width="9.140625" style="68"/>
    <col min="3073" max="3073" width="25.7109375" style="68" customWidth="1"/>
    <col min="3074" max="3075" width="10.140625" style="68" customWidth="1"/>
    <col min="3076" max="3084" width="8" style="68" customWidth="1"/>
    <col min="3085" max="3085" width="11.28515625" style="68" customWidth="1"/>
    <col min="3086" max="3086" width="25.7109375" style="68" customWidth="1"/>
    <col min="3087" max="3328" width="9.140625" style="68"/>
    <col min="3329" max="3329" width="25.7109375" style="68" customWidth="1"/>
    <col min="3330" max="3331" width="10.140625" style="68" customWidth="1"/>
    <col min="3332" max="3340" width="8" style="68" customWidth="1"/>
    <col min="3341" max="3341" width="11.28515625" style="68" customWidth="1"/>
    <col min="3342" max="3342" width="25.7109375" style="68" customWidth="1"/>
    <col min="3343" max="3584" width="9.140625" style="68"/>
    <col min="3585" max="3585" width="25.7109375" style="68" customWidth="1"/>
    <col min="3586" max="3587" width="10.140625" style="68" customWidth="1"/>
    <col min="3588" max="3596" width="8" style="68" customWidth="1"/>
    <col min="3597" max="3597" width="11.28515625" style="68" customWidth="1"/>
    <col min="3598" max="3598" width="25.7109375" style="68" customWidth="1"/>
    <col min="3599" max="3840" width="9.140625" style="68"/>
    <col min="3841" max="3841" width="25.7109375" style="68" customWidth="1"/>
    <col min="3842" max="3843" width="10.140625" style="68" customWidth="1"/>
    <col min="3844" max="3852" width="8" style="68" customWidth="1"/>
    <col min="3853" max="3853" width="11.28515625" style="68" customWidth="1"/>
    <col min="3854" max="3854" width="25.7109375" style="68" customWidth="1"/>
    <col min="3855" max="4096" width="9.140625" style="68"/>
    <col min="4097" max="4097" width="25.7109375" style="68" customWidth="1"/>
    <col min="4098" max="4099" width="10.140625" style="68" customWidth="1"/>
    <col min="4100" max="4108" width="8" style="68" customWidth="1"/>
    <col min="4109" max="4109" width="11.28515625" style="68" customWidth="1"/>
    <col min="4110" max="4110" width="25.7109375" style="68" customWidth="1"/>
    <col min="4111" max="4352" width="9.140625" style="68"/>
    <col min="4353" max="4353" width="25.7109375" style="68" customWidth="1"/>
    <col min="4354" max="4355" width="10.140625" style="68" customWidth="1"/>
    <col min="4356" max="4364" width="8" style="68" customWidth="1"/>
    <col min="4365" max="4365" width="11.28515625" style="68" customWidth="1"/>
    <col min="4366" max="4366" width="25.7109375" style="68" customWidth="1"/>
    <col min="4367" max="4608" width="9.140625" style="68"/>
    <col min="4609" max="4609" width="25.7109375" style="68" customWidth="1"/>
    <col min="4610" max="4611" width="10.140625" style="68" customWidth="1"/>
    <col min="4612" max="4620" width="8" style="68" customWidth="1"/>
    <col min="4621" max="4621" width="11.28515625" style="68" customWidth="1"/>
    <col min="4622" max="4622" width="25.7109375" style="68" customWidth="1"/>
    <col min="4623" max="4864" width="9.140625" style="68"/>
    <col min="4865" max="4865" width="25.7109375" style="68" customWidth="1"/>
    <col min="4866" max="4867" width="10.140625" style="68" customWidth="1"/>
    <col min="4868" max="4876" width="8" style="68" customWidth="1"/>
    <col min="4877" max="4877" width="11.28515625" style="68" customWidth="1"/>
    <col min="4878" max="4878" width="25.7109375" style="68" customWidth="1"/>
    <col min="4879" max="5120" width="9.140625" style="68"/>
    <col min="5121" max="5121" width="25.7109375" style="68" customWidth="1"/>
    <col min="5122" max="5123" width="10.140625" style="68" customWidth="1"/>
    <col min="5124" max="5132" width="8" style="68" customWidth="1"/>
    <col min="5133" max="5133" width="11.28515625" style="68" customWidth="1"/>
    <col min="5134" max="5134" width="25.7109375" style="68" customWidth="1"/>
    <col min="5135" max="5376" width="9.140625" style="68"/>
    <col min="5377" max="5377" width="25.7109375" style="68" customWidth="1"/>
    <col min="5378" max="5379" width="10.140625" style="68" customWidth="1"/>
    <col min="5380" max="5388" width="8" style="68" customWidth="1"/>
    <col min="5389" max="5389" width="11.28515625" style="68" customWidth="1"/>
    <col min="5390" max="5390" width="25.7109375" style="68" customWidth="1"/>
    <col min="5391" max="5632" width="9.140625" style="68"/>
    <col min="5633" max="5633" width="25.7109375" style="68" customWidth="1"/>
    <col min="5634" max="5635" width="10.140625" style="68" customWidth="1"/>
    <col min="5636" max="5644" width="8" style="68" customWidth="1"/>
    <col min="5645" max="5645" width="11.28515625" style="68" customWidth="1"/>
    <col min="5646" max="5646" width="25.7109375" style="68" customWidth="1"/>
    <col min="5647" max="5888" width="9.140625" style="68"/>
    <col min="5889" max="5889" width="25.7109375" style="68" customWidth="1"/>
    <col min="5890" max="5891" width="10.140625" style="68" customWidth="1"/>
    <col min="5892" max="5900" width="8" style="68" customWidth="1"/>
    <col min="5901" max="5901" width="11.28515625" style="68" customWidth="1"/>
    <col min="5902" max="5902" width="25.7109375" style="68" customWidth="1"/>
    <col min="5903" max="6144" width="9.140625" style="68"/>
    <col min="6145" max="6145" width="25.7109375" style="68" customWidth="1"/>
    <col min="6146" max="6147" width="10.140625" style="68" customWidth="1"/>
    <col min="6148" max="6156" width="8" style="68" customWidth="1"/>
    <col min="6157" max="6157" width="11.28515625" style="68" customWidth="1"/>
    <col min="6158" max="6158" width="25.7109375" style="68" customWidth="1"/>
    <col min="6159" max="6400" width="9.140625" style="68"/>
    <col min="6401" max="6401" width="25.7109375" style="68" customWidth="1"/>
    <col min="6402" max="6403" width="10.140625" style="68" customWidth="1"/>
    <col min="6404" max="6412" width="8" style="68" customWidth="1"/>
    <col min="6413" max="6413" width="11.28515625" style="68" customWidth="1"/>
    <col min="6414" max="6414" width="25.7109375" style="68" customWidth="1"/>
    <col min="6415" max="6656" width="9.140625" style="68"/>
    <col min="6657" max="6657" width="25.7109375" style="68" customWidth="1"/>
    <col min="6658" max="6659" width="10.140625" style="68" customWidth="1"/>
    <col min="6660" max="6668" width="8" style="68" customWidth="1"/>
    <col min="6669" max="6669" width="11.28515625" style="68" customWidth="1"/>
    <col min="6670" max="6670" width="25.7109375" style="68" customWidth="1"/>
    <col min="6671" max="6912" width="9.140625" style="68"/>
    <col min="6913" max="6913" width="25.7109375" style="68" customWidth="1"/>
    <col min="6914" max="6915" width="10.140625" style="68" customWidth="1"/>
    <col min="6916" max="6924" width="8" style="68" customWidth="1"/>
    <col min="6925" max="6925" width="11.28515625" style="68" customWidth="1"/>
    <col min="6926" max="6926" width="25.7109375" style="68" customWidth="1"/>
    <col min="6927" max="7168" width="9.140625" style="68"/>
    <col min="7169" max="7169" width="25.7109375" style="68" customWidth="1"/>
    <col min="7170" max="7171" width="10.140625" style="68" customWidth="1"/>
    <col min="7172" max="7180" width="8" style="68" customWidth="1"/>
    <col min="7181" max="7181" width="11.28515625" style="68" customWidth="1"/>
    <col min="7182" max="7182" width="25.7109375" style="68" customWidth="1"/>
    <col min="7183" max="7424" width="9.140625" style="68"/>
    <col min="7425" max="7425" width="25.7109375" style="68" customWidth="1"/>
    <col min="7426" max="7427" width="10.140625" style="68" customWidth="1"/>
    <col min="7428" max="7436" width="8" style="68" customWidth="1"/>
    <col min="7437" max="7437" width="11.28515625" style="68" customWidth="1"/>
    <col min="7438" max="7438" width="25.7109375" style="68" customWidth="1"/>
    <col min="7439" max="7680" width="9.140625" style="68"/>
    <col min="7681" max="7681" width="25.7109375" style="68" customWidth="1"/>
    <col min="7682" max="7683" width="10.140625" style="68" customWidth="1"/>
    <col min="7684" max="7692" width="8" style="68" customWidth="1"/>
    <col min="7693" max="7693" width="11.28515625" style="68" customWidth="1"/>
    <col min="7694" max="7694" width="25.7109375" style="68" customWidth="1"/>
    <col min="7695" max="7936" width="9.140625" style="68"/>
    <col min="7937" max="7937" width="25.7109375" style="68" customWidth="1"/>
    <col min="7938" max="7939" width="10.140625" style="68" customWidth="1"/>
    <col min="7940" max="7948" width="8" style="68" customWidth="1"/>
    <col min="7949" max="7949" width="11.28515625" style="68" customWidth="1"/>
    <col min="7950" max="7950" width="25.7109375" style="68" customWidth="1"/>
    <col min="7951" max="8192" width="9.140625" style="68"/>
    <col min="8193" max="8193" width="25.7109375" style="68" customWidth="1"/>
    <col min="8194" max="8195" width="10.140625" style="68" customWidth="1"/>
    <col min="8196" max="8204" width="8" style="68" customWidth="1"/>
    <col min="8205" max="8205" width="11.28515625" style="68" customWidth="1"/>
    <col min="8206" max="8206" width="25.7109375" style="68" customWidth="1"/>
    <col min="8207" max="8448" width="9.140625" style="68"/>
    <col min="8449" max="8449" width="25.7109375" style="68" customWidth="1"/>
    <col min="8450" max="8451" width="10.140625" style="68" customWidth="1"/>
    <col min="8452" max="8460" width="8" style="68" customWidth="1"/>
    <col min="8461" max="8461" width="11.28515625" style="68" customWidth="1"/>
    <col min="8462" max="8462" width="25.7109375" style="68" customWidth="1"/>
    <col min="8463" max="8704" width="9.140625" style="68"/>
    <col min="8705" max="8705" width="25.7109375" style="68" customWidth="1"/>
    <col min="8706" max="8707" width="10.140625" style="68" customWidth="1"/>
    <col min="8708" max="8716" width="8" style="68" customWidth="1"/>
    <col min="8717" max="8717" width="11.28515625" style="68" customWidth="1"/>
    <col min="8718" max="8718" width="25.7109375" style="68" customWidth="1"/>
    <col min="8719" max="8960" width="9.140625" style="68"/>
    <col min="8961" max="8961" width="25.7109375" style="68" customWidth="1"/>
    <col min="8962" max="8963" width="10.140625" style="68" customWidth="1"/>
    <col min="8964" max="8972" width="8" style="68" customWidth="1"/>
    <col min="8973" max="8973" width="11.28515625" style="68" customWidth="1"/>
    <col min="8974" max="8974" width="25.7109375" style="68" customWidth="1"/>
    <col min="8975" max="9216" width="9.140625" style="68"/>
    <col min="9217" max="9217" width="25.7109375" style="68" customWidth="1"/>
    <col min="9218" max="9219" width="10.140625" style="68" customWidth="1"/>
    <col min="9220" max="9228" width="8" style="68" customWidth="1"/>
    <col min="9229" max="9229" width="11.28515625" style="68" customWidth="1"/>
    <col min="9230" max="9230" width="25.7109375" style="68" customWidth="1"/>
    <col min="9231" max="9472" width="9.140625" style="68"/>
    <col min="9473" max="9473" width="25.7109375" style="68" customWidth="1"/>
    <col min="9474" max="9475" width="10.140625" style="68" customWidth="1"/>
    <col min="9476" max="9484" width="8" style="68" customWidth="1"/>
    <col min="9485" max="9485" width="11.28515625" style="68" customWidth="1"/>
    <col min="9486" max="9486" width="25.7109375" style="68" customWidth="1"/>
    <col min="9487" max="9728" width="9.140625" style="68"/>
    <col min="9729" max="9729" width="25.7109375" style="68" customWidth="1"/>
    <col min="9730" max="9731" width="10.140625" style="68" customWidth="1"/>
    <col min="9732" max="9740" width="8" style="68" customWidth="1"/>
    <col min="9741" max="9741" width="11.28515625" style="68" customWidth="1"/>
    <col min="9742" max="9742" width="25.7109375" style="68" customWidth="1"/>
    <col min="9743" max="9984" width="9.140625" style="68"/>
    <col min="9985" max="9985" width="25.7109375" style="68" customWidth="1"/>
    <col min="9986" max="9987" width="10.140625" style="68" customWidth="1"/>
    <col min="9988" max="9996" width="8" style="68" customWidth="1"/>
    <col min="9997" max="9997" width="11.28515625" style="68" customWidth="1"/>
    <col min="9998" max="9998" width="25.7109375" style="68" customWidth="1"/>
    <col min="9999" max="10240" width="9.140625" style="68"/>
    <col min="10241" max="10241" width="25.7109375" style="68" customWidth="1"/>
    <col min="10242" max="10243" width="10.140625" style="68" customWidth="1"/>
    <col min="10244" max="10252" width="8" style="68" customWidth="1"/>
    <col min="10253" max="10253" width="11.28515625" style="68" customWidth="1"/>
    <col min="10254" max="10254" width="25.7109375" style="68" customWidth="1"/>
    <col min="10255" max="10496" width="9.140625" style="68"/>
    <col min="10497" max="10497" width="25.7109375" style="68" customWidth="1"/>
    <col min="10498" max="10499" width="10.140625" style="68" customWidth="1"/>
    <col min="10500" max="10508" width="8" style="68" customWidth="1"/>
    <col min="10509" max="10509" width="11.28515625" style="68" customWidth="1"/>
    <col min="10510" max="10510" width="25.7109375" style="68" customWidth="1"/>
    <col min="10511" max="10752" width="9.140625" style="68"/>
    <col min="10753" max="10753" width="25.7109375" style="68" customWidth="1"/>
    <col min="10754" max="10755" width="10.140625" style="68" customWidth="1"/>
    <col min="10756" max="10764" width="8" style="68" customWidth="1"/>
    <col min="10765" max="10765" width="11.28515625" style="68" customWidth="1"/>
    <col min="10766" max="10766" width="25.7109375" style="68" customWidth="1"/>
    <col min="10767" max="11008" width="9.140625" style="68"/>
    <col min="11009" max="11009" width="25.7109375" style="68" customWidth="1"/>
    <col min="11010" max="11011" width="10.140625" style="68" customWidth="1"/>
    <col min="11012" max="11020" width="8" style="68" customWidth="1"/>
    <col min="11021" max="11021" width="11.28515625" style="68" customWidth="1"/>
    <col min="11022" max="11022" width="25.7109375" style="68" customWidth="1"/>
    <col min="11023" max="11264" width="9.140625" style="68"/>
    <col min="11265" max="11265" width="25.7109375" style="68" customWidth="1"/>
    <col min="11266" max="11267" width="10.140625" style="68" customWidth="1"/>
    <col min="11268" max="11276" width="8" style="68" customWidth="1"/>
    <col min="11277" max="11277" width="11.28515625" style="68" customWidth="1"/>
    <col min="11278" max="11278" width="25.7109375" style="68" customWidth="1"/>
    <col min="11279" max="11520" width="9.140625" style="68"/>
    <col min="11521" max="11521" width="25.7109375" style="68" customWidth="1"/>
    <col min="11522" max="11523" width="10.140625" style="68" customWidth="1"/>
    <col min="11524" max="11532" width="8" style="68" customWidth="1"/>
    <col min="11533" max="11533" width="11.28515625" style="68" customWidth="1"/>
    <col min="11534" max="11534" width="25.7109375" style="68" customWidth="1"/>
    <col min="11535" max="11776" width="9.140625" style="68"/>
    <col min="11777" max="11777" width="25.7109375" style="68" customWidth="1"/>
    <col min="11778" max="11779" width="10.140625" style="68" customWidth="1"/>
    <col min="11780" max="11788" width="8" style="68" customWidth="1"/>
    <col min="11789" max="11789" width="11.28515625" style="68" customWidth="1"/>
    <col min="11790" max="11790" width="25.7109375" style="68" customWidth="1"/>
    <col min="11791" max="12032" width="9.140625" style="68"/>
    <col min="12033" max="12033" width="25.7109375" style="68" customWidth="1"/>
    <col min="12034" max="12035" width="10.140625" style="68" customWidth="1"/>
    <col min="12036" max="12044" width="8" style="68" customWidth="1"/>
    <col min="12045" max="12045" width="11.28515625" style="68" customWidth="1"/>
    <col min="12046" max="12046" width="25.7109375" style="68" customWidth="1"/>
    <col min="12047" max="12288" width="9.140625" style="68"/>
    <col min="12289" max="12289" width="25.7109375" style="68" customWidth="1"/>
    <col min="12290" max="12291" width="10.140625" style="68" customWidth="1"/>
    <col min="12292" max="12300" width="8" style="68" customWidth="1"/>
    <col min="12301" max="12301" width="11.28515625" style="68" customWidth="1"/>
    <col min="12302" max="12302" width="25.7109375" style="68" customWidth="1"/>
    <col min="12303" max="12544" width="9.140625" style="68"/>
    <col min="12545" max="12545" width="25.7109375" style="68" customWidth="1"/>
    <col min="12546" max="12547" width="10.140625" style="68" customWidth="1"/>
    <col min="12548" max="12556" width="8" style="68" customWidth="1"/>
    <col min="12557" max="12557" width="11.28515625" style="68" customWidth="1"/>
    <col min="12558" max="12558" width="25.7109375" style="68" customWidth="1"/>
    <col min="12559" max="12800" width="9.140625" style="68"/>
    <col min="12801" max="12801" width="25.7109375" style="68" customWidth="1"/>
    <col min="12802" max="12803" width="10.140625" style="68" customWidth="1"/>
    <col min="12804" max="12812" width="8" style="68" customWidth="1"/>
    <col min="12813" max="12813" width="11.28515625" style="68" customWidth="1"/>
    <col min="12814" max="12814" width="25.7109375" style="68" customWidth="1"/>
    <col min="12815" max="13056" width="9.140625" style="68"/>
    <col min="13057" max="13057" width="25.7109375" style="68" customWidth="1"/>
    <col min="13058" max="13059" width="10.140625" style="68" customWidth="1"/>
    <col min="13060" max="13068" width="8" style="68" customWidth="1"/>
    <col min="13069" max="13069" width="11.28515625" style="68" customWidth="1"/>
    <col min="13070" max="13070" width="25.7109375" style="68" customWidth="1"/>
    <col min="13071" max="13312" width="9.140625" style="68"/>
    <col min="13313" max="13313" width="25.7109375" style="68" customWidth="1"/>
    <col min="13314" max="13315" width="10.140625" style="68" customWidth="1"/>
    <col min="13316" max="13324" width="8" style="68" customWidth="1"/>
    <col min="13325" max="13325" width="11.28515625" style="68" customWidth="1"/>
    <col min="13326" max="13326" width="25.7109375" style="68" customWidth="1"/>
    <col min="13327" max="13568" width="9.140625" style="68"/>
    <col min="13569" max="13569" width="25.7109375" style="68" customWidth="1"/>
    <col min="13570" max="13571" width="10.140625" style="68" customWidth="1"/>
    <col min="13572" max="13580" width="8" style="68" customWidth="1"/>
    <col min="13581" max="13581" width="11.28515625" style="68" customWidth="1"/>
    <col min="13582" max="13582" width="25.7109375" style="68" customWidth="1"/>
    <col min="13583" max="13824" width="9.140625" style="68"/>
    <col min="13825" max="13825" width="25.7109375" style="68" customWidth="1"/>
    <col min="13826" max="13827" width="10.140625" style="68" customWidth="1"/>
    <col min="13828" max="13836" width="8" style="68" customWidth="1"/>
    <col min="13837" max="13837" width="11.28515625" style="68" customWidth="1"/>
    <col min="13838" max="13838" width="25.7109375" style="68" customWidth="1"/>
    <col min="13839" max="14080" width="9.140625" style="68"/>
    <col min="14081" max="14081" width="25.7109375" style="68" customWidth="1"/>
    <col min="14082" max="14083" width="10.140625" style="68" customWidth="1"/>
    <col min="14084" max="14092" width="8" style="68" customWidth="1"/>
    <col min="14093" max="14093" width="11.28515625" style="68" customWidth="1"/>
    <col min="14094" max="14094" width="25.7109375" style="68" customWidth="1"/>
    <col min="14095" max="14336" width="9.140625" style="68"/>
    <col min="14337" max="14337" width="25.7109375" style="68" customWidth="1"/>
    <col min="14338" max="14339" width="10.140625" style="68" customWidth="1"/>
    <col min="14340" max="14348" width="8" style="68" customWidth="1"/>
    <col min="14349" max="14349" width="11.28515625" style="68" customWidth="1"/>
    <col min="14350" max="14350" width="25.7109375" style="68" customWidth="1"/>
    <col min="14351" max="14592" width="9.140625" style="68"/>
    <col min="14593" max="14593" width="25.7109375" style="68" customWidth="1"/>
    <col min="14594" max="14595" width="10.140625" style="68" customWidth="1"/>
    <col min="14596" max="14604" width="8" style="68" customWidth="1"/>
    <col min="14605" max="14605" width="11.28515625" style="68" customWidth="1"/>
    <col min="14606" max="14606" width="25.7109375" style="68" customWidth="1"/>
    <col min="14607" max="14848" width="9.140625" style="68"/>
    <col min="14849" max="14849" width="25.7109375" style="68" customWidth="1"/>
    <col min="14850" max="14851" width="10.140625" style="68" customWidth="1"/>
    <col min="14852" max="14860" width="8" style="68" customWidth="1"/>
    <col min="14861" max="14861" width="11.28515625" style="68" customWidth="1"/>
    <col min="14862" max="14862" width="25.7109375" style="68" customWidth="1"/>
    <col min="14863" max="15104" width="9.140625" style="68"/>
    <col min="15105" max="15105" width="25.7109375" style="68" customWidth="1"/>
    <col min="15106" max="15107" width="10.140625" style="68" customWidth="1"/>
    <col min="15108" max="15116" width="8" style="68" customWidth="1"/>
    <col min="15117" max="15117" width="11.28515625" style="68" customWidth="1"/>
    <col min="15118" max="15118" width="25.7109375" style="68" customWidth="1"/>
    <col min="15119" max="15360" width="9.140625" style="68"/>
    <col min="15361" max="15361" width="25.7109375" style="68" customWidth="1"/>
    <col min="15362" max="15363" width="10.140625" style="68" customWidth="1"/>
    <col min="15364" max="15372" width="8" style="68" customWidth="1"/>
    <col min="15373" max="15373" width="11.28515625" style="68" customWidth="1"/>
    <col min="15374" max="15374" width="25.7109375" style="68" customWidth="1"/>
    <col min="15375" max="15616" width="9.140625" style="68"/>
    <col min="15617" max="15617" width="25.7109375" style="68" customWidth="1"/>
    <col min="15618" max="15619" width="10.140625" style="68" customWidth="1"/>
    <col min="15620" max="15628" width="8" style="68" customWidth="1"/>
    <col min="15629" max="15629" width="11.28515625" style="68" customWidth="1"/>
    <col min="15630" max="15630" width="25.7109375" style="68" customWidth="1"/>
    <col min="15631" max="15872" width="9.140625" style="68"/>
    <col min="15873" max="15873" width="25.7109375" style="68" customWidth="1"/>
    <col min="15874" max="15875" width="10.140625" style="68" customWidth="1"/>
    <col min="15876" max="15884" width="8" style="68" customWidth="1"/>
    <col min="15885" max="15885" width="11.28515625" style="68" customWidth="1"/>
    <col min="15886" max="15886" width="25.7109375" style="68" customWidth="1"/>
    <col min="15887" max="16128" width="9.140625" style="68"/>
    <col min="16129" max="16129" width="25.7109375" style="68" customWidth="1"/>
    <col min="16130" max="16131" width="10.140625" style="68" customWidth="1"/>
    <col min="16132" max="16140" width="8" style="68" customWidth="1"/>
    <col min="16141" max="16141" width="11.28515625" style="68" customWidth="1"/>
    <col min="16142" max="16142" width="25.7109375" style="68" customWidth="1"/>
    <col min="16143" max="16384" width="9.140625" style="68"/>
  </cols>
  <sheetData>
    <row r="1" spans="1:14" s="125" customFormat="1" ht="20.25" x14ac:dyDescent="0.2">
      <c r="A1" s="630" t="s">
        <v>106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s="85" customFormat="1" ht="15.75" x14ac:dyDescent="0.2">
      <c r="A2" s="631" t="s">
        <v>359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14" s="85" customFormat="1" ht="15.75" x14ac:dyDescent="0.2">
      <c r="A3" s="632" t="s">
        <v>366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21" customHeight="1" x14ac:dyDescent="0.2">
      <c r="A4" s="465" t="s">
        <v>107</v>
      </c>
      <c r="B4" s="462"/>
      <c r="C4" s="462"/>
      <c r="D4" s="462"/>
      <c r="E4" s="462"/>
      <c r="F4" s="462"/>
      <c r="G4" s="462"/>
      <c r="H4" s="462"/>
      <c r="I4" s="462"/>
      <c r="J4" s="462"/>
      <c r="K4" s="463"/>
      <c r="L4" s="463"/>
      <c r="M4" s="462"/>
      <c r="N4" s="466" t="s">
        <v>108</v>
      </c>
    </row>
    <row r="5" spans="1:14" s="5" customFormat="1" ht="57" customHeight="1" x14ac:dyDescent="0.2">
      <c r="A5" s="634" t="s">
        <v>356</v>
      </c>
      <c r="B5" s="634"/>
      <c r="C5" s="33">
        <v>2012</v>
      </c>
      <c r="D5" s="34">
        <v>2011</v>
      </c>
      <c r="E5" s="34">
        <v>2010</v>
      </c>
      <c r="F5" s="33">
        <v>2009</v>
      </c>
      <c r="G5" s="34">
        <v>2008</v>
      </c>
      <c r="H5" s="34">
        <v>2007</v>
      </c>
      <c r="I5" s="34">
        <v>2006</v>
      </c>
      <c r="J5" s="34">
        <v>2005</v>
      </c>
      <c r="K5" s="34">
        <v>2004</v>
      </c>
      <c r="L5" s="34">
        <v>2003</v>
      </c>
      <c r="M5" s="661" t="s">
        <v>80</v>
      </c>
      <c r="N5" s="661"/>
    </row>
    <row r="6" spans="1:14" ht="21.95" customHeight="1" thickBot="1" x14ac:dyDescent="0.25">
      <c r="A6" s="657" t="s">
        <v>109</v>
      </c>
      <c r="B6" s="40" t="s">
        <v>81</v>
      </c>
      <c r="C6" s="257">
        <v>2.6</v>
      </c>
      <c r="D6" s="183">
        <v>2.37</v>
      </c>
      <c r="E6" s="183">
        <v>3.1</v>
      </c>
      <c r="F6" s="189">
        <v>3.25</v>
      </c>
      <c r="G6" s="183">
        <v>2.2000000000000002</v>
      </c>
      <c r="H6" s="183">
        <v>3.62</v>
      </c>
      <c r="I6" s="183">
        <v>3.96</v>
      </c>
      <c r="J6" s="183">
        <v>2.4</v>
      </c>
      <c r="K6" s="183">
        <v>2.8</v>
      </c>
      <c r="L6" s="183">
        <v>4.7</v>
      </c>
      <c r="M6" s="37" t="s">
        <v>110</v>
      </c>
      <c r="N6" s="659" t="s">
        <v>111</v>
      </c>
    </row>
    <row r="7" spans="1:14" ht="26.25" customHeight="1" thickTop="1" thickBot="1" x14ac:dyDescent="0.25">
      <c r="A7" s="658"/>
      <c r="B7" s="99" t="s">
        <v>84</v>
      </c>
      <c r="C7" s="258">
        <v>3.5</v>
      </c>
      <c r="D7" s="184">
        <v>3.07</v>
      </c>
      <c r="E7" s="184">
        <v>2.88</v>
      </c>
      <c r="F7" s="190">
        <v>3.64</v>
      </c>
      <c r="G7" s="184">
        <v>3.9</v>
      </c>
      <c r="H7" s="184">
        <v>3.8</v>
      </c>
      <c r="I7" s="184">
        <v>3.31</v>
      </c>
      <c r="J7" s="184">
        <v>4.0999999999999996</v>
      </c>
      <c r="K7" s="184">
        <v>4.62</v>
      </c>
      <c r="L7" s="184">
        <v>3.5</v>
      </c>
      <c r="M7" s="38" t="s">
        <v>112</v>
      </c>
      <c r="N7" s="660"/>
    </row>
    <row r="8" spans="1:14" ht="21.95" customHeight="1" thickTop="1" thickBot="1" x14ac:dyDescent="0.25">
      <c r="A8" s="658"/>
      <c r="B8" s="99" t="s">
        <v>26</v>
      </c>
      <c r="C8" s="258">
        <v>3.2</v>
      </c>
      <c r="D8" s="185">
        <v>2.81</v>
      </c>
      <c r="E8" s="185">
        <v>2.97</v>
      </c>
      <c r="F8" s="191">
        <v>3.48</v>
      </c>
      <c r="G8" s="185">
        <v>3.14</v>
      </c>
      <c r="H8" s="185">
        <v>3.7</v>
      </c>
      <c r="I8" s="185">
        <v>3.61</v>
      </c>
      <c r="J8" s="185">
        <v>3.3</v>
      </c>
      <c r="K8" s="185">
        <v>3.9</v>
      </c>
      <c r="L8" s="185">
        <v>4.04</v>
      </c>
      <c r="M8" s="38" t="s">
        <v>27</v>
      </c>
      <c r="N8" s="660"/>
    </row>
    <row r="9" spans="1:14" ht="21.95" customHeight="1" thickTop="1" thickBot="1" x14ac:dyDescent="0.25">
      <c r="A9" s="662" t="s">
        <v>113</v>
      </c>
      <c r="B9" s="42" t="s">
        <v>81</v>
      </c>
      <c r="C9" s="259">
        <v>0.9</v>
      </c>
      <c r="D9" s="186">
        <v>1.32</v>
      </c>
      <c r="E9" s="186">
        <v>1.81</v>
      </c>
      <c r="F9" s="192">
        <v>1.1000000000000001</v>
      </c>
      <c r="G9" s="186">
        <v>1.4</v>
      </c>
      <c r="H9" s="186">
        <v>1.3</v>
      </c>
      <c r="I9" s="186">
        <v>2.2999999999999998</v>
      </c>
      <c r="J9" s="186">
        <v>1.91</v>
      </c>
      <c r="K9" s="186">
        <v>2</v>
      </c>
      <c r="L9" s="186">
        <v>3.1</v>
      </c>
      <c r="M9" s="43" t="s">
        <v>110</v>
      </c>
      <c r="N9" s="663" t="s">
        <v>114</v>
      </c>
    </row>
    <row r="10" spans="1:14" ht="27.75" customHeight="1" thickTop="1" thickBot="1" x14ac:dyDescent="0.25">
      <c r="A10" s="662"/>
      <c r="B10" s="100" t="s">
        <v>84</v>
      </c>
      <c r="C10" s="260">
        <v>1.2</v>
      </c>
      <c r="D10" s="186">
        <v>1.77</v>
      </c>
      <c r="E10" s="186">
        <v>1.44</v>
      </c>
      <c r="F10" s="192">
        <v>1.45</v>
      </c>
      <c r="G10" s="186">
        <v>2.0299999999999998</v>
      </c>
      <c r="H10" s="186">
        <v>1.3</v>
      </c>
      <c r="I10" s="186">
        <v>1.72</v>
      </c>
      <c r="J10" s="186">
        <v>1.7</v>
      </c>
      <c r="K10" s="186">
        <v>2.98</v>
      </c>
      <c r="L10" s="186">
        <v>3</v>
      </c>
      <c r="M10" s="44" t="s">
        <v>112</v>
      </c>
      <c r="N10" s="663"/>
    </row>
    <row r="11" spans="1:14" ht="21.95" customHeight="1" thickTop="1" thickBot="1" x14ac:dyDescent="0.25">
      <c r="A11" s="662"/>
      <c r="B11" s="100" t="s">
        <v>26</v>
      </c>
      <c r="C11" s="260">
        <v>1.1000000000000001</v>
      </c>
      <c r="D11" s="187">
        <v>1.66</v>
      </c>
      <c r="E11" s="187">
        <v>1.58</v>
      </c>
      <c r="F11" s="193">
        <v>1.31</v>
      </c>
      <c r="G11" s="187">
        <v>1.74</v>
      </c>
      <c r="H11" s="187">
        <v>1.3</v>
      </c>
      <c r="I11" s="187">
        <v>1.98</v>
      </c>
      <c r="J11" s="187">
        <v>1.8</v>
      </c>
      <c r="K11" s="187">
        <v>2.5</v>
      </c>
      <c r="L11" s="187">
        <v>3.03</v>
      </c>
      <c r="M11" s="44" t="s">
        <v>27</v>
      </c>
      <c r="N11" s="663"/>
    </row>
    <row r="12" spans="1:14" ht="21.95" customHeight="1" thickTop="1" thickBot="1" x14ac:dyDescent="0.25">
      <c r="A12" s="658" t="s">
        <v>357</v>
      </c>
      <c r="B12" s="41" t="s">
        <v>81</v>
      </c>
      <c r="C12" s="261">
        <v>3.5</v>
      </c>
      <c r="D12" s="184">
        <v>3.69</v>
      </c>
      <c r="E12" s="184">
        <v>4.91</v>
      </c>
      <c r="F12" s="190">
        <v>4.34</v>
      </c>
      <c r="G12" s="184">
        <v>3.5</v>
      </c>
      <c r="H12" s="184">
        <v>4.9000000000000004</v>
      </c>
      <c r="I12" s="184">
        <v>6.24</v>
      </c>
      <c r="J12" s="184">
        <v>4.3099999999999996</v>
      </c>
      <c r="K12" s="184">
        <v>4.8</v>
      </c>
      <c r="L12" s="184">
        <v>7.8</v>
      </c>
      <c r="M12" s="39" t="s">
        <v>110</v>
      </c>
      <c r="N12" s="660" t="s">
        <v>115</v>
      </c>
    </row>
    <row r="13" spans="1:14" ht="24" customHeight="1" thickTop="1" thickBot="1" x14ac:dyDescent="0.25">
      <c r="A13" s="658"/>
      <c r="B13" s="99" t="s">
        <v>84</v>
      </c>
      <c r="C13" s="258">
        <v>4.7</v>
      </c>
      <c r="D13" s="184">
        <v>4.83</v>
      </c>
      <c r="E13" s="184">
        <v>4.33</v>
      </c>
      <c r="F13" s="190">
        <v>5.0999999999999996</v>
      </c>
      <c r="G13" s="184">
        <v>5.9</v>
      </c>
      <c r="H13" s="184">
        <v>5.0999999999999996</v>
      </c>
      <c r="I13" s="184">
        <v>5.03</v>
      </c>
      <c r="J13" s="184">
        <v>5.74</v>
      </c>
      <c r="K13" s="184">
        <v>7.6</v>
      </c>
      <c r="L13" s="184">
        <v>6.5</v>
      </c>
      <c r="M13" s="38" t="s">
        <v>112</v>
      </c>
      <c r="N13" s="660"/>
    </row>
    <row r="14" spans="1:14" ht="21.95" customHeight="1" thickTop="1" thickBot="1" x14ac:dyDescent="0.25">
      <c r="A14" s="658"/>
      <c r="B14" s="99" t="s">
        <v>26</v>
      </c>
      <c r="C14" s="258">
        <v>4.3</v>
      </c>
      <c r="D14" s="185">
        <v>4.41</v>
      </c>
      <c r="E14" s="185">
        <v>4.5599999999999996</v>
      </c>
      <c r="F14" s="191">
        <v>4.79</v>
      </c>
      <c r="G14" s="185">
        <v>4.9000000000000004</v>
      </c>
      <c r="H14" s="185">
        <v>4.97</v>
      </c>
      <c r="I14" s="185">
        <v>5.6</v>
      </c>
      <c r="J14" s="185">
        <v>5.0999999999999996</v>
      </c>
      <c r="K14" s="185">
        <v>6.4</v>
      </c>
      <c r="L14" s="185">
        <v>7.1</v>
      </c>
      <c r="M14" s="38" t="s">
        <v>27</v>
      </c>
      <c r="N14" s="660"/>
    </row>
    <row r="15" spans="1:14" ht="21.95" customHeight="1" thickTop="1" thickBot="1" x14ac:dyDescent="0.25">
      <c r="A15" s="662" t="s">
        <v>358</v>
      </c>
      <c r="B15" s="42" t="s">
        <v>81</v>
      </c>
      <c r="C15" s="259">
        <v>3.6</v>
      </c>
      <c r="D15" s="186">
        <v>2.77</v>
      </c>
      <c r="E15" s="186">
        <v>1.81</v>
      </c>
      <c r="F15" s="192">
        <v>2.85</v>
      </c>
      <c r="G15" s="186">
        <v>2.2000000000000002</v>
      </c>
      <c r="H15" s="186">
        <v>2.4</v>
      </c>
      <c r="I15" s="186">
        <v>2.13</v>
      </c>
      <c r="J15" s="186">
        <v>3.4</v>
      </c>
      <c r="K15" s="186">
        <v>1.84</v>
      </c>
      <c r="L15" s="186">
        <v>4.2</v>
      </c>
      <c r="M15" s="43" t="s">
        <v>110</v>
      </c>
      <c r="N15" s="663" t="s">
        <v>116</v>
      </c>
    </row>
    <row r="16" spans="1:14" ht="26.25" customHeight="1" thickTop="1" thickBot="1" x14ac:dyDescent="0.25">
      <c r="A16" s="662"/>
      <c r="B16" s="100" t="s">
        <v>84</v>
      </c>
      <c r="C16" s="260">
        <v>2.1</v>
      </c>
      <c r="D16" s="186">
        <v>3.38</v>
      </c>
      <c r="E16" s="186">
        <v>2.46</v>
      </c>
      <c r="F16" s="192">
        <v>1.91</v>
      </c>
      <c r="G16" s="186">
        <v>3.24</v>
      </c>
      <c r="H16" s="186">
        <v>2.6</v>
      </c>
      <c r="I16" s="186">
        <v>2.8</v>
      </c>
      <c r="J16" s="186">
        <v>2.94</v>
      </c>
      <c r="K16" s="186">
        <v>2.54</v>
      </c>
      <c r="L16" s="186">
        <v>3</v>
      </c>
      <c r="M16" s="44" t="s">
        <v>112</v>
      </c>
      <c r="N16" s="663"/>
    </row>
    <row r="17" spans="1:14" ht="21.95" customHeight="1" thickTop="1" x14ac:dyDescent="0.2">
      <c r="A17" s="664"/>
      <c r="B17" s="101" t="s">
        <v>26</v>
      </c>
      <c r="C17" s="262">
        <v>2.6</v>
      </c>
      <c r="D17" s="188">
        <v>3.15</v>
      </c>
      <c r="E17" s="188">
        <v>2.2000000000000002</v>
      </c>
      <c r="F17" s="194">
        <v>2.2799999999999998</v>
      </c>
      <c r="G17" s="188">
        <v>2.8</v>
      </c>
      <c r="H17" s="188">
        <v>2.5</v>
      </c>
      <c r="I17" s="188">
        <v>2.5</v>
      </c>
      <c r="J17" s="188">
        <v>3.13</v>
      </c>
      <c r="K17" s="188">
        <v>2.2000000000000002</v>
      </c>
      <c r="L17" s="188">
        <v>3.6</v>
      </c>
      <c r="M17" s="45" t="s">
        <v>27</v>
      </c>
      <c r="N17" s="665"/>
    </row>
  </sheetData>
  <mergeCells count="13">
    <mergeCell ref="A9:A11"/>
    <mergeCell ref="N9:N11"/>
    <mergeCell ref="A12:A14"/>
    <mergeCell ref="N12:N14"/>
    <mergeCell ref="A15:A17"/>
    <mergeCell ref="N15:N17"/>
    <mergeCell ref="A6:A8"/>
    <mergeCell ref="N6:N8"/>
    <mergeCell ref="A1:N1"/>
    <mergeCell ref="A2:N2"/>
    <mergeCell ref="A3:N3"/>
    <mergeCell ref="A5:B5"/>
    <mergeCell ref="M5:N5"/>
  </mergeCells>
  <printOptions horizontalCentered="1" verticalCentered="1"/>
  <pageMargins left="0" right="0" top="0.39370078740157483" bottom="0" header="0.51181102362204722" footer="0.51181102362204722"/>
  <pageSetup paperSize="9" scale="9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Normal="100" zoomScaleSheetLayoutView="100" workbookViewId="0">
      <selection activeCell="B8" sqref="B8"/>
    </sheetView>
  </sheetViews>
  <sheetFormatPr defaultRowHeight="15" x14ac:dyDescent="0.2"/>
  <cols>
    <col min="1" max="1" width="25.7109375" style="69" customWidth="1"/>
    <col min="2" max="10" width="7.7109375" style="69" customWidth="1"/>
    <col min="11" max="11" width="25.7109375" style="69" customWidth="1"/>
    <col min="12" max="256" width="9.140625" style="68"/>
    <col min="257" max="257" width="25.7109375" style="68" customWidth="1"/>
    <col min="258" max="266" width="7.7109375" style="68" customWidth="1"/>
    <col min="267" max="267" width="25.7109375" style="68" customWidth="1"/>
    <col min="268" max="512" width="9.140625" style="68"/>
    <col min="513" max="513" width="25.7109375" style="68" customWidth="1"/>
    <col min="514" max="522" width="7.7109375" style="68" customWidth="1"/>
    <col min="523" max="523" width="25.7109375" style="68" customWidth="1"/>
    <col min="524" max="768" width="9.140625" style="68"/>
    <col min="769" max="769" width="25.7109375" style="68" customWidth="1"/>
    <col min="770" max="778" width="7.7109375" style="68" customWidth="1"/>
    <col min="779" max="779" width="25.7109375" style="68" customWidth="1"/>
    <col min="780" max="1024" width="9.140625" style="68"/>
    <col min="1025" max="1025" width="25.7109375" style="68" customWidth="1"/>
    <col min="1026" max="1034" width="7.7109375" style="68" customWidth="1"/>
    <col min="1035" max="1035" width="25.7109375" style="68" customWidth="1"/>
    <col min="1036" max="1280" width="9.140625" style="68"/>
    <col min="1281" max="1281" width="25.7109375" style="68" customWidth="1"/>
    <col min="1282" max="1290" width="7.7109375" style="68" customWidth="1"/>
    <col min="1291" max="1291" width="25.7109375" style="68" customWidth="1"/>
    <col min="1292" max="1536" width="9.140625" style="68"/>
    <col min="1537" max="1537" width="25.7109375" style="68" customWidth="1"/>
    <col min="1538" max="1546" width="7.7109375" style="68" customWidth="1"/>
    <col min="1547" max="1547" width="25.7109375" style="68" customWidth="1"/>
    <col min="1548" max="1792" width="9.140625" style="68"/>
    <col min="1793" max="1793" width="25.7109375" style="68" customWidth="1"/>
    <col min="1794" max="1802" width="7.7109375" style="68" customWidth="1"/>
    <col min="1803" max="1803" width="25.7109375" style="68" customWidth="1"/>
    <col min="1804" max="2048" width="9.140625" style="68"/>
    <col min="2049" max="2049" width="25.7109375" style="68" customWidth="1"/>
    <col min="2050" max="2058" width="7.7109375" style="68" customWidth="1"/>
    <col min="2059" max="2059" width="25.7109375" style="68" customWidth="1"/>
    <col min="2060" max="2304" width="9.140625" style="68"/>
    <col min="2305" max="2305" width="25.7109375" style="68" customWidth="1"/>
    <col min="2306" max="2314" width="7.7109375" style="68" customWidth="1"/>
    <col min="2315" max="2315" width="25.7109375" style="68" customWidth="1"/>
    <col min="2316" max="2560" width="9.140625" style="68"/>
    <col min="2561" max="2561" width="25.7109375" style="68" customWidth="1"/>
    <col min="2562" max="2570" width="7.7109375" style="68" customWidth="1"/>
    <col min="2571" max="2571" width="25.7109375" style="68" customWidth="1"/>
    <col min="2572" max="2816" width="9.140625" style="68"/>
    <col min="2817" max="2817" width="25.7109375" style="68" customWidth="1"/>
    <col min="2818" max="2826" width="7.7109375" style="68" customWidth="1"/>
    <col min="2827" max="2827" width="25.7109375" style="68" customWidth="1"/>
    <col min="2828" max="3072" width="9.140625" style="68"/>
    <col min="3073" max="3073" width="25.7109375" style="68" customWidth="1"/>
    <col min="3074" max="3082" width="7.7109375" style="68" customWidth="1"/>
    <col min="3083" max="3083" width="25.7109375" style="68" customWidth="1"/>
    <col min="3084" max="3328" width="9.140625" style="68"/>
    <col min="3329" max="3329" width="25.7109375" style="68" customWidth="1"/>
    <col min="3330" max="3338" width="7.7109375" style="68" customWidth="1"/>
    <col min="3339" max="3339" width="25.7109375" style="68" customWidth="1"/>
    <col min="3340" max="3584" width="9.140625" style="68"/>
    <col min="3585" max="3585" width="25.7109375" style="68" customWidth="1"/>
    <col min="3586" max="3594" width="7.7109375" style="68" customWidth="1"/>
    <col min="3595" max="3595" width="25.7109375" style="68" customWidth="1"/>
    <col min="3596" max="3840" width="9.140625" style="68"/>
    <col min="3841" max="3841" width="25.7109375" style="68" customWidth="1"/>
    <col min="3842" max="3850" width="7.7109375" style="68" customWidth="1"/>
    <col min="3851" max="3851" width="25.7109375" style="68" customWidth="1"/>
    <col min="3852" max="4096" width="9.140625" style="68"/>
    <col min="4097" max="4097" width="25.7109375" style="68" customWidth="1"/>
    <col min="4098" max="4106" width="7.7109375" style="68" customWidth="1"/>
    <col min="4107" max="4107" width="25.7109375" style="68" customWidth="1"/>
    <col min="4108" max="4352" width="9.140625" style="68"/>
    <col min="4353" max="4353" width="25.7109375" style="68" customWidth="1"/>
    <col min="4354" max="4362" width="7.7109375" style="68" customWidth="1"/>
    <col min="4363" max="4363" width="25.7109375" style="68" customWidth="1"/>
    <col min="4364" max="4608" width="9.140625" style="68"/>
    <col min="4609" max="4609" width="25.7109375" style="68" customWidth="1"/>
    <col min="4610" max="4618" width="7.7109375" style="68" customWidth="1"/>
    <col min="4619" max="4619" width="25.7109375" style="68" customWidth="1"/>
    <col min="4620" max="4864" width="9.140625" style="68"/>
    <col min="4865" max="4865" width="25.7109375" style="68" customWidth="1"/>
    <col min="4866" max="4874" width="7.7109375" style="68" customWidth="1"/>
    <col min="4875" max="4875" width="25.7109375" style="68" customWidth="1"/>
    <col min="4876" max="5120" width="9.140625" style="68"/>
    <col min="5121" max="5121" width="25.7109375" style="68" customWidth="1"/>
    <col min="5122" max="5130" width="7.7109375" style="68" customWidth="1"/>
    <col min="5131" max="5131" width="25.7109375" style="68" customWidth="1"/>
    <col min="5132" max="5376" width="9.140625" style="68"/>
    <col min="5377" max="5377" width="25.7109375" style="68" customWidth="1"/>
    <col min="5378" max="5386" width="7.7109375" style="68" customWidth="1"/>
    <col min="5387" max="5387" width="25.7109375" style="68" customWidth="1"/>
    <col min="5388" max="5632" width="9.140625" style="68"/>
    <col min="5633" max="5633" width="25.7109375" style="68" customWidth="1"/>
    <col min="5634" max="5642" width="7.7109375" style="68" customWidth="1"/>
    <col min="5643" max="5643" width="25.7109375" style="68" customWidth="1"/>
    <col min="5644" max="5888" width="9.140625" style="68"/>
    <col min="5889" max="5889" width="25.7109375" style="68" customWidth="1"/>
    <col min="5890" max="5898" width="7.7109375" style="68" customWidth="1"/>
    <col min="5899" max="5899" width="25.7109375" style="68" customWidth="1"/>
    <col min="5900" max="6144" width="9.140625" style="68"/>
    <col min="6145" max="6145" width="25.7109375" style="68" customWidth="1"/>
    <col min="6146" max="6154" width="7.7109375" style="68" customWidth="1"/>
    <col min="6155" max="6155" width="25.7109375" style="68" customWidth="1"/>
    <col min="6156" max="6400" width="9.140625" style="68"/>
    <col min="6401" max="6401" width="25.7109375" style="68" customWidth="1"/>
    <col min="6402" max="6410" width="7.7109375" style="68" customWidth="1"/>
    <col min="6411" max="6411" width="25.7109375" style="68" customWidth="1"/>
    <col min="6412" max="6656" width="9.140625" style="68"/>
    <col min="6657" max="6657" width="25.7109375" style="68" customWidth="1"/>
    <col min="6658" max="6666" width="7.7109375" style="68" customWidth="1"/>
    <col min="6667" max="6667" width="25.7109375" style="68" customWidth="1"/>
    <col min="6668" max="6912" width="9.140625" style="68"/>
    <col min="6913" max="6913" width="25.7109375" style="68" customWidth="1"/>
    <col min="6914" max="6922" width="7.7109375" style="68" customWidth="1"/>
    <col min="6923" max="6923" width="25.7109375" style="68" customWidth="1"/>
    <col min="6924" max="7168" width="9.140625" style="68"/>
    <col min="7169" max="7169" width="25.7109375" style="68" customWidth="1"/>
    <col min="7170" max="7178" width="7.7109375" style="68" customWidth="1"/>
    <col min="7179" max="7179" width="25.7109375" style="68" customWidth="1"/>
    <col min="7180" max="7424" width="9.140625" style="68"/>
    <col min="7425" max="7425" width="25.7109375" style="68" customWidth="1"/>
    <col min="7426" max="7434" width="7.7109375" style="68" customWidth="1"/>
    <col min="7435" max="7435" width="25.7109375" style="68" customWidth="1"/>
    <col min="7436" max="7680" width="9.140625" style="68"/>
    <col min="7681" max="7681" width="25.7109375" style="68" customWidth="1"/>
    <col min="7682" max="7690" width="7.7109375" style="68" customWidth="1"/>
    <col min="7691" max="7691" width="25.7109375" style="68" customWidth="1"/>
    <col min="7692" max="7936" width="9.140625" style="68"/>
    <col min="7937" max="7937" width="25.7109375" style="68" customWidth="1"/>
    <col min="7938" max="7946" width="7.7109375" style="68" customWidth="1"/>
    <col min="7947" max="7947" width="25.7109375" style="68" customWidth="1"/>
    <col min="7948" max="8192" width="9.140625" style="68"/>
    <col min="8193" max="8193" width="25.7109375" style="68" customWidth="1"/>
    <col min="8194" max="8202" width="7.7109375" style="68" customWidth="1"/>
    <col min="8203" max="8203" width="25.7109375" style="68" customWidth="1"/>
    <col min="8204" max="8448" width="9.140625" style="68"/>
    <col min="8449" max="8449" width="25.7109375" style="68" customWidth="1"/>
    <col min="8450" max="8458" width="7.7109375" style="68" customWidth="1"/>
    <col min="8459" max="8459" width="25.7109375" style="68" customWidth="1"/>
    <col min="8460" max="8704" width="9.140625" style="68"/>
    <col min="8705" max="8705" width="25.7109375" style="68" customWidth="1"/>
    <col min="8706" max="8714" width="7.7109375" style="68" customWidth="1"/>
    <col min="8715" max="8715" width="25.7109375" style="68" customWidth="1"/>
    <col min="8716" max="8960" width="9.140625" style="68"/>
    <col min="8961" max="8961" width="25.7109375" style="68" customWidth="1"/>
    <col min="8962" max="8970" width="7.7109375" style="68" customWidth="1"/>
    <col min="8971" max="8971" width="25.7109375" style="68" customWidth="1"/>
    <col min="8972" max="9216" width="9.140625" style="68"/>
    <col min="9217" max="9217" width="25.7109375" style="68" customWidth="1"/>
    <col min="9218" max="9226" width="7.7109375" style="68" customWidth="1"/>
    <col min="9227" max="9227" width="25.7109375" style="68" customWidth="1"/>
    <col min="9228" max="9472" width="9.140625" style="68"/>
    <col min="9473" max="9473" width="25.7109375" style="68" customWidth="1"/>
    <col min="9474" max="9482" width="7.7109375" style="68" customWidth="1"/>
    <col min="9483" max="9483" width="25.7109375" style="68" customWidth="1"/>
    <col min="9484" max="9728" width="9.140625" style="68"/>
    <col min="9729" max="9729" width="25.7109375" style="68" customWidth="1"/>
    <col min="9730" max="9738" width="7.7109375" style="68" customWidth="1"/>
    <col min="9739" max="9739" width="25.7109375" style="68" customWidth="1"/>
    <col min="9740" max="9984" width="9.140625" style="68"/>
    <col min="9985" max="9985" width="25.7109375" style="68" customWidth="1"/>
    <col min="9986" max="9994" width="7.7109375" style="68" customWidth="1"/>
    <col min="9995" max="9995" width="25.7109375" style="68" customWidth="1"/>
    <col min="9996" max="10240" width="9.140625" style="68"/>
    <col min="10241" max="10241" width="25.7109375" style="68" customWidth="1"/>
    <col min="10242" max="10250" width="7.7109375" style="68" customWidth="1"/>
    <col min="10251" max="10251" width="25.7109375" style="68" customWidth="1"/>
    <col min="10252" max="10496" width="9.140625" style="68"/>
    <col min="10497" max="10497" width="25.7109375" style="68" customWidth="1"/>
    <col min="10498" max="10506" width="7.7109375" style="68" customWidth="1"/>
    <col min="10507" max="10507" width="25.7109375" style="68" customWidth="1"/>
    <col min="10508" max="10752" width="9.140625" style="68"/>
    <col min="10753" max="10753" width="25.7109375" style="68" customWidth="1"/>
    <col min="10754" max="10762" width="7.7109375" style="68" customWidth="1"/>
    <col min="10763" max="10763" width="25.7109375" style="68" customWidth="1"/>
    <col min="10764" max="11008" width="9.140625" style="68"/>
    <col min="11009" max="11009" width="25.7109375" style="68" customWidth="1"/>
    <col min="11010" max="11018" width="7.7109375" style="68" customWidth="1"/>
    <col min="11019" max="11019" width="25.7109375" style="68" customWidth="1"/>
    <col min="11020" max="11264" width="9.140625" style="68"/>
    <col min="11265" max="11265" width="25.7109375" style="68" customWidth="1"/>
    <col min="11266" max="11274" width="7.7109375" style="68" customWidth="1"/>
    <col min="11275" max="11275" width="25.7109375" style="68" customWidth="1"/>
    <col min="11276" max="11520" width="9.140625" style="68"/>
    <col min="11521" max="11521" width="25.7109375" style="68" customWidth="1"/>
    <col min="11522" max="11530" width="7.7109375" style="68" customWidth="1"/>
    <col min="11531" max="11531" width="25.7109375" style="68" customWidth="1"/>
    <col min="11532" max="11776" width="9.140625" style="68"/>
    <col min="11777" max="11777" width="25.7109375" style="68" customWidth="1"/>
    <col min="11778" max="11786" width="7.7109375" style="68" customWidth="1"/>
    <col min="11787" max="11787" width="25.7109375" style="68" customWidth="1"/>
    <col min="11788" max="12032" width="9.140625" style="68"/>
    <col min="12033" max="12033" width="25.7109375" style="68" customWidth="1"/>
    <col min="12034" max="12042" width="7.7109375" style="68" customWidth="1"/>
    <col min="12043" max="12043" width="25.7109375" style="68" customWidth="1"/>
    <col min="12044" max="12288" width="9.140625" style="68"/>
    <col min="12289" max="12289" width="25.7109375" style="68" customWidth="1"/>
    <col min="12290" max="12298" width="7.7109375" style="68" customWidth="1"/>
    <col min="12299" max="12299" width="25.7109375" style="68" customWidth="1"/>
    <col min="12300" max="12544" width="9.140625" style="68"/>
    <col min="12545" max="12545" width="25.7109375" style="68" customWidth="1"/>
    <col min="12546" max="12554" width="7.7109375" style="68" customWidth="1"/>
    <col min="12555" max="12555" width="25.7109375" style="68" customWidth="1"/>
    <col min="12556" max="12800" width="9.140625" style="68"/>
    <col min="12801" max="12801" width="25.7109375" style="68" customWidth="1"/>
    <col min="12802" max="12810" width="7.7109375" style="68" customWidth="1"/>
    <col min="12811" max="12811" width="25.7109375" style="68" customWidth="1"/>
    <col min="12812" max="13056" width="9.140625" style="68"/>
    <col min="13057" max="13057" width="25.7109375" style="68" customWidth="1"/>
    <col min="13058" max="13066" width="7.7109375" style="68" customWidth="1"/>
    <col min="13067" max="13067" width="25.7109375" style="68" customWidth="1"/>
    <col min="13068" max="13312" width="9.140625" style="68"/>
    <col min="13313" max="13313" width="25.7109375" style="68" customWidth="1"/>
    <col min="13314" max="13322" width="7.7109375" style="68" customWidth="1"/>
    <col min="13323" max="13323" width="25.7109375" style="68" customWidth="1"/>
    <col min="13324" max="13568" width="9.140625" style="68"/>
    <col min="13569" max="13569" width="25.7109375" style="68" customWidth="1"/>
    <col min="13570" max="13578" width="7.7109375" style="68" customWidth="1"/>
    <col min="13579" max="13579" width="25.7109375" style="68" customWidth="1"/>
    <col min="13580" max="13824" width="9.140625" style="68"/>
    <col min="13825" max="13825" width="25.7109375" style="68" customWidth="1"/>
    <col min="13826" max="13834" width="7.7109375" style="68" customWidth="1"/>
    <col min="13835" max="13835" width="25.7109375" style="68" customWidth="1"/>
    <col min="13836" max="14080" width="9.140625" style="68"/>
    <col min="14081" max="14081" width="25.7109375" style="68" customWidth="1"/>
    <col min="14082" max="14090" width="7.7109375" style="68" customWidth="1"/>
    <col min="14091" max="14091" width="25.7109375" style="68" customWidth="1"/>
    <col min="14092" max="14336" width="9.140625" style="68"/>
    <col min="14337" max="14337" width="25.7109375" style="68" customWidth="1"/>
    <col min="14338" max="14346" width="7.7109375" style="68" customWidth="1"/>
    <col min="14347" max="14347" width="25.7109375" style="68" customWidth="1"/>
    <col min="14348" max="14592" width="9.140625" style="68"/>
    <col min="14593" max="14593" width="25.7109375" style="68" customWidth="1"/>
    <col min="14594" max="14602" width="7.7109375" style="68" customWidth="1"/>
    <col min="14603" max="14603" width="25.7109375" style="68" customWidth="1"/>
    <col min="14604" max="14848" width="9.140625" style="68"/>
    <col min="14849" max="14849" width="25.7109375" style="68" customWidth="1"/>
    <col min="14850" max="14858" width="7.7109375" style="68" customWidth="1"/>
    <col min="14859" max="14859" width="25.7109375" style="68" customWidth="1"/>
    <col min="14860" max="15104" width="9.140625" style="68"/>
    <col min="15105" max="15105" width="25.7109375" style="68" customWidth="1"/>
    <col min="15106" max="15114" width="7.7109375" style="68" customWidth="1"/>
    <col min="15115" max="15115" width="25.7109375" style="68" customWidth="1"/>
    <col min="15116" max="15360" width="9.140625" style="68"/>
    <col min="15361" max="15361" width="25.7109375" style="68" customWidth="1"/>
    <col min="15362" max="15370" width="7.7109375" style="68" customWidth="1"/>
    <col min="15371" max="15371" width="25.7109375" style="68" customWidth="1"/>
    <col min="15372" max="15616" width="9.140625" style="68"/>
    <col min="15617" max="15617" width="25.7109375" style="68" customWidth="1"/>
    <col min="15618" max="15626" width="7.7109375" style="68" customWidth="1"/>
    <col min="15627" max="15627" width="25.7109375" style="68" customWidth="1"/>
    <col min="15628" max="15872" width="9.140625" style="68"/>
    <col min="15873" max="15873" width="25.7109375" style="68" customWidth="1"/>
    <col min="15874" max="15882" width="7.7109375" style="68" customWidth="1"/>
    <col min="15883" max="15883" width="25.7109375" style="68" customWidth="1"/>
    <col min="15884" max="16128" width="9.140625" style="68"/>
    <col min="16129" max="16129" width="25.7109375" style="68" customWidth="1"/>
    <col min="16130" max="16138" width="7.7109375" style="68" customWidth="1"/>
    <col min="16139" max="16139" width="25.7109375" style="68" customWidth="1"/>
    <col min="16140" max="16384" width="9.140625" style="68"/>
  </cols>
  <sheetData>
    <row r="1" spans="1:11" ht="20.25" x14ac:dyDescent="0.2">
      <c r="A1" s="630" t="s">
        <v>315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1" ht="15.75" x14ac:dyDescent="0.2">
      <c r="A2" s="632" t="s">
        <v>360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15.75" x14ac:dyDescent="0.2">
      <c r="A3" s="632" t="s">
        <v>366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 ht="20.25" customHeight="1" x14ac:dyDescent="0.2">
      <c r="A4" s="467" t="s">
        <v>117</v>
      </c>
      <c r="B4" s="463"/>
      <c r="C4" s="463"/>
      <c r="D4" s="463"/>
      <c r="E4" s="463"/>
      <c r="F4" s="463"/>
      <c r="G4" s="463"/>
      <c r="H4" s="463"/>
      <c r="I4" s="463"/>
      <c r="J4" s="463"/>
      <c r="K4" s="464" t="s">
        <v>54</v>
      </c>
    </row>
    <row r="5" spans="1:11" ht="30" customHeight="1" thickBot="1" x14ac:dyDescent="0.25">
      <c r="A5" s="666" t="s">
        <v>772</v>
      </c>
      <c r="B5" s="668" t="s">
        <v>275</v>
      </c>
      <c r="C5" s="668"/>
      <c r="D5" s="668"/>
      <c r="E5" s="669" t="s">
        <v>226</v>
      </c>
      <c r="F5" s="669"/>
      <c r="G5" s="669"/>
      <c r="H5" s="669" t="s">
        <v>225</v>
      </c>
      <c r="I5" s="669"/>
      <c r="J5" s="669"/>
      <c r="K5" s="670" t="s">
        <v>316</v>
      </c>
    </row>
    <row r="6" spans="1:11" ht="30" customHeight="1" x14ac:dyDescent="0.2">
      <c r="A6" s="667"/>
      <c r="B6" s="468" t="s">
        <v>273</v>
      </c>
      <c r="C6" s="469" t="s">
        <v>214</v>
      </c>
      <c r="D6" s="469" t="s">
        <v>215</v>
      </c>
      <c r="E6" s="468" t="s">
        <v>273</v>
      </c>
      <c r="F6" s="469" t="s">
        <v>214</v>
      </c>
      <c r="G6" s="469" t="s">
        <v>215</v>
      </c>
      <c r="H6" s="468" t="s">
        <v>273</v>
      </c>
      <c r="I6" s="469" t="s">
        <v>214</v>
      </c>
      <c r="J6" s="469" t="s">
        <v>215</v>
      </c>
      <c r="K6" s="671"/>
    </row>
    <row r="7" spans="1:11" s="1" customFormat="1" ht="24.95" customHeight="1" thickBot="1" x14ac:dyDescent="0.25">
      <c r="A7" s="470">
        <v>2003</v>
      </c>
      <c r="B7" s="471">
        <v>10.7</v>
      </c>
      <c r="C7" s="471">
        <v>9.9</v>
      </c>
      <c r="D7" s="471">
        <v>11.4</v>
      </c>
      <c r="E7" s="471">
        <v>9.5</v>
      </c>
      <c r="F7" s="472">
        <v>7.7</v>
      </c>
      <c r="G7" s="472">
        <v>11.1</v>
      </c>
      <c r="H7" s="471">
        <v>11.9</v>
      </c>
      <c r="I7" s="472">
        <v>12.2</v>
      </c>
      <c r="J7" s="472">
        <v>11.7</v>
      </c>
      <c r="K7" s="473">
        <v>2003</v>
      </c>
    </row>
    <row r="8" spans="1:11" s="1" customFormat="1" ht="24.95" customHeight="1" thickTop="1" thickBot="1" x14ac:dyDescent="0.25">
      <c r="A8" s="161">
        <v>2004</v>
      </c>
      <c r="B8" s="195">
        <v>8.6</v>
      </c>
      <c r="C8" s="195">
        <v>8.3000000000000007</v>
      </c>
      <c r="D8" s="195">
        <v>8.8000000000000007</v>
      </c>
      <c r="E8" s="195">
        <v>10.1</v>
      </c>
      <c r="F8" s="196">
        <v>10.8</v>
      </c>
      <c r="G8" s="196">
        <v>9.6</v>
      </c>
      <c r="H8" s="195">
        <v>6.9</v>
      </c>
      <c r="I8" s="196">
        <v>5.7</v>
      </c>
      <c r="J8" s="196">
        <v>8.1</v>
      </c>
      <c r="K8" s="173">
        <v>2004</v>
      </c>
    </row>
    <row r="9" spans="1:11" s="1" customFormat="1" ht="24.95" customHeight="1" thickTop="1" thickBot="1" x14ac:dyDescent="0.25">
      <c r="A9" s="162">
        <v>2005</v>
      </c>
      <c r="B9" s="197">
        <v>8.1999999999999993</v>
      </c>
      <c r="C9" s="197">
        <v>7.6</v>
      </c>
      <c r="D9" s="197">
        <v>8.8000000000000007</v>
      </c>
      <c r="E9" s="197">
        <v>8.6999999999999993</v>
      </c>
      <c r="F9" s="198">
        <v>8.1999999999999993</v>
      </c>
      <c r="G9" s="198">
        <v>9.1999999999999993</v>
      </c>
      <c r="H9" s="197">
        <v>7.7</v>
      </c>
      <c r="I9" s="198">
        <v>7.02</v>
      </c>
      <c r="J9" s="198">
        <v>8.3000000000000007</v>
      </c>
      <c r="K9" s="174">
        <v>2005</v>
      </c>
    </row>
    <row r="10" spans="1:11" s="1" customFormat="1" ht="24.95" customHeight="1" thickTop="1" thickBot="1" x14ac:dyDescent="0.25">
      <c r="A10" s="161">
        <v>2006</v>
      </c>
      <c r="B10" s="195">
        <v>8.1</v>
      </c>
      <c r="C10" s="195">
        <v>7.1</v>
      </c>
      <c r="D10" s="195">
        <v>9</v>
      </c>
      <c r="E10" s="195">
        <v>7.8</v>
      </c>
      <c r="F10" s="196">
        <v>7.6</v>
      </c>
      <c r="G10" s="196">
        <v>8.0500000000000007</v>
      </c>
      <c r="H10" s="195">
        <v>8.4</v>
      </c>
      <c r="I10" s="196">
        <v>6.5</v>
      </c>
      <c r="J10" s="196">
        <v>10.199999999999999</v>
      </c>
      <c r="K10" s="173">
        <v>2006</v>
      </c>
    </row>
    <row r="11" spans="1:11" s="1" customFormat="1" ht="24.95" customHeight="1" thickTop="1" thickBot="1" x14ac:dyDescent="0.25">
      <c r="A11" s="162">
        <v>2007</v>
      </c>
      <c r="B11" s="197">
        <v>7.5</v>
      </c>
      <c r="C11" s="197">
        <v>7.9</v>
      </c>
      <c r="D11" s="197">
        <v>7.1</v>
      </c>
      <c r="E11" s="197">
        <v>7.6</v>
      </c>
      <c r="F11" s="198">
        <v>8.5</v>
      </c>
      <c r="G11" s="198">
        <v>6.8</v>
      </c>
      <c r="H11" s="197">
        <v>7.2</v>
      </c>
      <c r="I11" s="198">
        <v>7.1</v>
      </c>
      <c r="J11" s="198">
        <v>7.4</v>
      </c>
      <c r="K11" s="174">
        <v>2007</v>
      </c>
    </row>
    <row r="12" spans="1:11" s="1" customFormat="1" ht="24.95" customHeight="1" thickTop="1" thickBot="1" x14ac:dyDescent="0.25">
      <c r="A12" s="161">
        <v>2008</v>
      </c>
      <c r="B12" s="195">
        <v>7.7</v>
      </c>
      <c r="C12" s="195">
        <v>6.9</v>
      </c>
      <c r="D12" s="195">
        <v>8.4</v>
      </c>
      <c r="E12" s="195">
        <v>9.1</v>
      </c>
      <c r="F12" s="196">
        <v>8.6</v>
      </c>
      <c r="G12" s="196">
        <v>9.6</v>
      </c>
      <c r="H12" s="195">
        <v>5.7</v>
      </c>
      <c r="I12" s="196">
        <v>4.7</v>
      </c>
      <c r="J12" s="196">
        <v>6.7</v>
      </c>
      <c r="K12" s="173">
        <v>2008</v>
      </c>
    </row>
    <row r="13" spans="1:11" s="1" customFormat="1" ht="24.95" customHeight="1" thickTop="1" thickBot="1" x14ac:dyDescent="0.25">
      <c r="A13" s="162">
        <v>2009</v>
      </c>
      <c r="B13" s="197">
        <v>7.1</v>
      </c>
      <c r="C13" s="197">
        <v>6.5</v>
      </c>
      <c r="D13" s="197">
        <v>7.7</v>
      </c>
      <c r="E13" s="197">
        <v>7</v>
      </c>
      <c r="F13" s="198">
        <v>7.3</v>
      </c>
      <c r="G13" s="198">
        <v>6.7</v>
      </c>
      <c r="H13" s="197">
        <v>7.2</v>
      </c>
      <c r="I13" s="198">
        <v>5.3</v>
      </c>
      <c r="J13" s="198">
        <v>9.1</v>
      </c>
      <c r="K13" s="174">
        <v>2009</v>
      </c>
    </row>
    <row r="14" spans="1:11" s="1" customFormat="1" ht="24.95" customHeight="1" thickTop="1" thickBot="1" x14ac:dyDescent="0.25">
      <c r="A14" s="161">
        <v>2010</v>
      </c>
      <c r="B14" s="195">
        <v>6.8</v>
      </c>
      <c r="C14" s="195">
        <v>6.7</v>
      </c>
      <c r="D14" s="195">
        <v>6.9</v>
      </c>
      <c r="E14" s="195">
        <v>6.8</v>
      </c>
      <c r="F14" s="196">
        <v>6.5</v>
      </c>
      <c r="G14" s="196">
        <v>7.1</v>
      </c>
      <c r="H14" s="195">
        <v>6.7</v>
      </c>
      <c r="I14" s="196">
        <v>6.9</v>
      </c>
      <c r="J14" s="196">
        <v>6.5</v>
      </c>
      <c r="K14" s="173">
        <v>2010</v>
      </c>
    </row>
    <row r="15" spans="1:11" s="1" customFormat="1" ht="24.95" customHeight="1" thickTop="1" thickBot="1" x14ac:dyDescent="0.25">
      <c r="A15" s="162">
        <v>2011</v>
      </c>
      <c r="B15" s="197">
        <v>7.6</v>
      </c>
      <c r="C15" s="197">
        <v>6.2</v>
      </c>
      <c r="D15" s="197">
        <v>8.9</v>
      </c>
      <c r="E15" s="197">
        <v>8.1999999999999993</v>
      </c>
      <c r="F15" s="198">
        <v>6.6</v>
      </c>
      <c r="G15" s="198">
        <v>9.8000000000000007</v>
      </c>
      <c r="H15" s="197">
        <v>6.5</v>
      </c>
      <c r="I15" s="198">
        <v>5.6</v>
      </c>
      <c r="J15" s="198">
        <v>7.3</v>
      </c>
      <c r="K15" s="174">
        <v>2011</v>
      </c>
    </row>
    <row r="16" spans="1:11" s="1" customFormat="1" ht="24.95" customHeight="1" thickTop="1" x14ac:dyDescent="0.2">
      <c r="A16" s="163">
        <v>2012</v>
      </c>
      <c r="B16" s="199">
        <v>6.9</v>
      </c>
      <c r="C16" s="199">
        <v>5.2</v>
      </c>
      <c r="D16" s="199">
        <v>8.5</v>
      </c>
      <c r="E16" s="199">
        <v>6.8</v>
      </c>
      <c r="F16" s="200">
        <v>4.8</v>
      </c>
      <c r="G16" s="200">
        <v>8.8000000000000007</v>
      </c>
      <c r="H16" s="199">
        <v>7</v>
      </c>
      <c r="I16" s="200">
        <v>601</v>
      </c>
      <c r="J16" s="200">
        <v>7.9</v>
      </c>
      <c r="K16" s="175">
        <v>2012</v>
      </c>
    </row>
    <row r="17" ht="21" customHeight="1" x14ac:dyDescent="0.2"/>
    <row r="18" ht="21" customHeight="1" x14ac:dyDescent="0.2"/>
  </sheetData>
  <mergeCells count="8">
    <mergeCell ref="A1:K1"/>
    <mergeCell ref="A2:K2"/>
    <mergeCell ref="A3:K3"/>
    <mergeCell ref="A5:A6"/>
    <mergeCell ref="B5:D5"/>
    <mergeCell ref="E5:G5"/>
    <mergeCell ref="H5:J5"/>
    <mergeCell ref="K5:K6"/>
  </mergeCells>
  <printOptions horizontalCentered="1" verticalCentered="1"/>
  <pageMargins left="0.74803149606299213" right="0.74803149606299213" top="0.39370078740157483" bottom="0.19685039370078741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Normal="100" zoomScaleSheetLayoutView="100" workbookViewId="0">
      <selection activeCell="A2" sqref="A2:AA2"/>
    </sheetView>
  </sheetViews>
  <sheetFormatPr defaultRowHeight="15" x14ac:dyDescent="0.2"/>
  <cols>
    <col min="1" max="1" width="29.28515625" style="69" customWidth="1"/>
    <col min="2" max="10" width="7.7109375" style="69" customWidth="1"/>
    <col min="11" max="11" width="25.7109375" style="69" customWidth="1"/>
    <col min="12" max="256" width="9.140625" style="68"/>
    <col min="257" max="257" width="25.7109375" style="68" customWidth="1"/>
    <col min="258" max="266" width="7.7109375" style="68" customWidth="1"/>
    <col min="267" max="267" width="25.7109375" style="68" customWidth="1"/>
    <col min="268" max="512" width="9.140625" style="68"/>
    <col min="513" max="513" width="25.7109375" style="68" customWidth="1"/>
    <col min="514" max="522" width="7.7109375" style="68" customWidth="1"/>
    <col min="523" max="523" width="25.7109375" style="68" customWidth="1"/>
    <col min="524" max="768" width="9.140625" style="68"/>
    <col min="769" max="769" width="25.7109375" style="68" customWidth="1"/>
    <col min="770" max="778" width="7.7109375" style="68" customWidth="1"/>
    <col min="779" max="779" width="25.7109375" style="68" customWidth="1"/>
    <col min="780" max="1024" width="9.140625" style="68"/>
    <col min="1025" max="1025" width="25.7109375" style="68" customWidth="1"/>
    <col min="1026" max="1034" width="7.7109375" style="68" customWidth="1"/>
    <col min="1035" max="1035" width="25.7109375" style="68" customWidth="1"/>
    <col min="1036" max="1280" width="9.140625" style="68"/>
    <col min="1281" max="1281" width="25.7109375" style="68" customWidth="1"/>
    <col min="1282" max="1290" width="7.7109375" style="68" customWidth="1"/>
    <col min="1291" max="1291" width="25.7109375" style="68" customWidth="1"/>
    <col min="1292" max="1536" width="9.140625" style="68"/>
    <col min="1537" max="1537" width="25.7109375" style="68" customWidth="1"/>
    <col min="1538" max="1546" width="7.7109375" style="68" customWidth="1"/>
    <col min="1547" max="1547" width="25.7109375" style="68" customWidth="1"/>
    <col min="1548" max="1792" width="9.140625" style="68"/>
    <col min="1793" max="1793" width="25.7109375" style="68" customWidth="1"/>
    <col min="1794" max="1802" width="7.7109375" style="68" customWidth="1"/>
    <col min="1803" max="1803" width="25.7109375" style="68" customWidth="1"/>
    <col min="1804" max="2048" width="9.140625" style="68"/>
    <col min="2049" max="2049" width="25.7109375" style="68" customWidth="1"/>
    <col min="2050" max="2058" width="7.7109375" style="68" customWidth="1"/>
    <col min="2059" max="2059" width="25.7109375" style="68" customWidth="1"/>
    <col min="2060" max="2304" width="9.140625" style="68"/>
    <col min="2305" max="2305" width="25.7109375" style="68" customWidth="1"/>
    <col min="2306" max="2314" width="7.7109375" style="68" customWidth="1"/>
    <col min="2315" max="2315" width="25.7109375" style="68" customWidth="1"/>
    <col min="2316" max="2560" width="9.140625" style="68"/>
    <col min="2561" max="2561" width="25.7109375" style="68" customWidth="1"/>
    <col min="2562" max="2570" width="7.7109375" style="68" customWidth="1"/>
    <col min="2571" max="2571" width="25.7109375" style="68" customWidth="1"/>
    <col min="2572" max="2816" width="9.140625" style="68"/>
    <col min="2817" max="2817" width="25.7109375" style="68" customWidth="1"/>
    <col min="2818" max="2826" width="7.7109375" style="68" customWidth="1"/>
    <col min="2827" max="2827" width="25.7109375" style="68" customWidth="1"/>
    <col min="2828" max="3072" width="9.140625" style="68"/>
    <col min="3073" max="3073" width="25.7109375" style="68" customWidth="1"/>
    <col min="3074" max="3082" width="7.7109375" style="68" customWidth="1"/>
    <col min="3083" max="3083" width="25.7109375" style="68" customWidth="1"/>
    <col min="3084" max="3328" width="9.140625" style="68"/>
    <col min="3329" max="3329" width="25.7109375" style="68" customWidth="1"/>
    <col min="3330" max="3338" width="7.7109375" style="68" customWidth="1"/>
    <col min="3339" max="3339" width="25.7109375" style="68" customWidth="1"/>
    <col min="3340" max="3584" width="9.140625" style="68"/>
    <col min="3585" max="3585" width="25.7109375" style="68" customWidth="1"/>
    <col min="3586" max="3594" width="7.7109375" style="68" customWidth="1"/>
    <col min="3595" max="3595" width="25.7109375" style="68" customWidth="1"/>
    <col min="3596" max="3840" width="9.140625" style="68"/>
    <col min="3841" max="3841" width="25.7109375" style="68" customWidth="1"/>
    <col min="3842" max="3850" width="7.7109375" style="68" customWidth="1"/>
    <col min="3851" max="3851" width="25.7109375" style="68" customWidth="1"/>
    <col min="3852" max="4096" width="9.140625" style="68"/>
    <col min="4097" max="4097" width="25.7109375" style="68" customWidth="1"/>
    <col min="4098" max="4106" width="7.7109375" style="68" customWidth="1"/>
    <col min="4107" max="4107" width="25.7109375" style="68" customWidth="1"/>
    <col min="4108" max="4352" width="9.140625" style="68"/>
    <col min="4353" max="4353" width="25.7109375" style="68" customWidth="1"/>
    <col min="4354" max="4362" width="7.7109375" style="68" customWidth="1"/>
    <col min="4363" max="4363" width="25.7109375" style="68" customWidth="1"/>
    <col min="4364" max="4608" width="9.140625" style="68"/>
    <col min="4609" max="4609" width="25.7109375" style="68" customWidth="1"/>
    <col min="4610" max="4618" width="7.7109375" style="68" customWidth="1"/>
    <col min="4619" max="4619" width="25.7109375" style="68" customWidth="1"/>
    <col min="4620" max="4864" width="9.140625" style="68"/>
    <col min="4865" max="4865" width="25.7109375" style="68" customWidth="1"/>
    <col min="4866" max="4874" width="7.7109375" style="68" customWidth="1"/>
    <col min="4875" max="4875" width="25.7109375" style="68" customWidth="1"/>
    <col min="4876" max="5120" width="9.140625" style="68"/>
    <col min="5121" max="5121" width="25.7109375" style="68" customWidth="1"/>
    <col min="5122" max="5130" width="7.7109375" style="68" customWidth="1"/>
    <col min="5131" max="5131" width="25.7109375" style="68" customWidth="1"/>
    <col min="5132" max="5376" width="9.140625" style="68"/>
    <col min="5377" max="5377" width="25.7109375" style="68" customWidth="1"/>
    <col min="5378" max="5386" width="7.7109375" style="68" customWidth="1"/>
    <col min="5387" max="5387" width="25.7109375" style="68" customWidth="1"/>
    <col min="5388" max="5632" width="9.140625" style="68"/>
    <col min="5633" max="5633" width="25.7109375" style="68" customWidth="1"/>
    <col min="5634" max="5642" width="7.7109375" style="68" customWidth="1"/>
    <col min="5643" max="5643" width="25.7109375" style="68" customWidth="1"/>
    <col min="5644" max="5888" width="9.140625" style="68"/>
    <col min="5889" max="5889" width="25.7109375" style="68" customWidth="1"/>
    <col min="5890" max="5898" width="7.7109375" style="68" customWidth="1"/>
    <col min="5899" max="5899" width="25.7109375" style="68" customWidth="1"/>
    <col min="5900" max="6144" width="9.140625" style="68"/>
    <col min="6145" max="6145" width="25.7109375" style="68" customWidth="1"/>
    <col min="6146" max="6154" width="7.7109375" style="68" customWidth="1"/>
    <col min="6155" max="6155" width="25.7109375" style="68" customWidth="1"/>
    <col min="6156" max="6400" width="9.140625" style="68"/>
    <col min="6401" max="6401" width="25.7109375" style="68" customWidth="1"/>
    <col min="6402" max="6410" width="7.7109375" style="68" customWidth="1"/>
    <col min="6411" max="6411" width="25.7109375" style="68" customWidth="1"/>
    <col min="6412" max="6656" width="9.140625" style="68"/>
    <col min="6657" max="6657" width="25.7109375" style="68" customWidth="1"/>
    <col min="6658" max="6666" width="7.7109375" style="68" customWidth="1"/>
    <col min="6667" max="6667" width="25.7109375" style="68" customWidth="1"/>
    <col min="6668" max="6912" width="9.140625" style="68"/>
    <col min="6913" max="6913" width="25.7109375" style="68" customWidth="1"/>
    <col min="6914" max="6922" width="7.7109375" style="68" customWidth="1"/>
    <col min="6923" max="6923" width="25.7109375" style="68" customWidth="1"/>
    <col min="6924" max="7168" width="9.140625" style="68"/>
    <col min="7169" max="7169" width="25.7109375" style="68" customWidth="1"/>
    <col min="7170" max="7178" width="7.7109375" style="68" customWidth="1"/>
    <col min="7179" max="7179" width="25.7109375" style="68" customWidth="1"/>
    <col min="7180" max="7424" width="9.140625" style="68"/>
    <col min="7425" max="7425" width="25.7109375" style="68" customWidth="1"/>
    <col min="7426" max="7434" width="7.7109375" style="68" customWidth="1"/>
    <col min="7435" max="7435" width="25.7109375" style="68" customWidth="1"/>
    <col min="7436" max="7680" width="9.140625" style="68"/>
    <col min="7681" max="7681" width="25.7109375" style="68" customWidth="1"/>
    <col min="7682" max="7690" width="7.7109375" style="68" customWidth="1"/>
    <col min="7691" max="7691" width="25.7109375" style="68" customWidth="1"/>
    <col min="7692" max="7936" width="9.140625" style="68"/>
    <col min="7937" max="7937" width="25.7109375" style="68" customWidth="1"/>
    <col min="7938" max="7946" width="7.7109375" style="68" customWidth="1"/>
    <col min="7947" max="7947" width="25.7109375" style="68" customWidth="1"/>
    <col min="7948" max="8192" width="9.140625" style="68"/>
    <col min="8193" max="8193" width="25.7109375" style="68" customWidth="1"/>
    <col min="8194" max="8202" width="7.7109375" style="68" customWidth="1"/>
    <col min="8203" max="8203" width="25.7109375" style="68" customWidth="1"/>
    <col min="8204" max="8448" width="9.140625" style="68"/>
    <col min="8449" max="8449" width="25.7109375" style="68" customWidth="1"/>
    <col min="8450" max="8458" width="7.7109375" style="68" customWidth="1"/>
    <col min="8459" max="8459" width="25.7109375" style="68" customWidth="1"/>
    <col min="8460" max="8704" width="9.140625" style="68"/>
    <col min="8705" max="8705" width="25.7109375" style="68" customWidth="1"/>
    <col min="8706" max="8714" width="7.7109375" style="68" customWidth="1"/>
    <col min="8715" max="8715" width="25.7109375" style="68" customWidth="1"/>
    <col min="8716" max="8960" width="9.140625" style="68"/>
    <col min="8961" max="8961" width="25.7109375" style="68" customWidth="1"/>
    <col min="8962" max="8970" width="7.7109375" style="68" customWidth="1"/>
    <col min="8971" max="8971" width="25.7109375" style="68" customWidth="1"/>
    <col min="8972" max="9216" width="9.140625" style="68"/>
    <col min="9217" max="9217" width="25.7109375" style="68" customWidth="1"/>
    <col min="9218" max="9226" width="7.7109375" style="68" customWidth="1"/>
    <col min="9227" max="9227" width="25.7109375" style="68" customWidth="1"/>
    <col min="9228" max="9472" width="9.140625" style="68"/>
    <col min="9473" max="9473" width="25.7109375" style="68" customWidth="1"/>
    <col min="9474" max="9482" width="7.7109375" style="68" customWidth="1"/>
    <col min="9483" max="9483" width="25.7109375" style="68" customWidth="1"/>
    <col min="9484" max="9728" width="9.140625" style="68"/>
    <col min="9729" max="9729" width="25.7109375" style="68" customWidth="1"/>
    <col min="9730" max="9738" width="7.7109375" style="68" customWidth="1"/>
    <col min="9739" max="9739" width="25.7109375" style="68" customWidth="1"/>
    <col min="9740" max="9984" width="9.140625" style="68"/>
    <col min="9985" max="9985" width="25.7109375" style="68" customWidth="1"/>
    <col min="9986" max="9994" width="7.7109375" style="68" customWidth="1"/>
    <col min="9995" max="9995" width="25.7109375" style="68" customWidth="1"/>
    <col min="9996" max="10240" width="9.140625" style="68"/>
    <col min="10241" max="10241" width="25.7109375" style="68" customWidth="1"/>
    <col min="10242" max="10250" width="7.7109375" style="68" customWidth="1"/>
    <col min="10251" max="10251" width="25.7109375" style="68" customWidth="1"/>
    <col min="10252" max="10496" width="9.140625" style="68"/>
    <col min="10497" max="10497" width="25.7109375" style="68" customWidth="1"/>
    <col min="10498" max="10506" width="7.7109375" style="68" customWidth="1"/>
    <col min="10507" max="10507" width="25.7109375" style="68" customWidth="1"/>
    <col min="10508" max="10752" width="9.140625" style="68"/>
    <col min="10753" max="10753" width="25.7109375" style="68" customWidth="1"/>
    <col min="10754" max="10762" width="7.7109375" style="68" customWidth="1"/>
    <col min="10763" max="10763" width="25.7109375" style="68" customWidth="1"/>
    <col min="10764" max="11008" width="9.140625" style="68"/>
    <col min="11009" max="11009" width="25.7109375" style="68" customWidth="1"/>
    <col min="11010" max="11018" width="7.7109375" style="68" customWidth="1"/>
    <col min="11019" max="11019" width="25.7109375" style="68" customWidth="1"/>
    <col min="11020" max="11264" width="9.140625" style="68"/>
    <col min="11265" max="11265" width="25.7109375" style="68" customWidth="1"/>
    <col min="11266" max="11274" width="7.7109375" style="68" customWidth="1"/>
    <col min="11275" max="11275" width="25.7109375" style="68" customWidth="1"/>
    <col min="11276" max="11520" width="9.140625" style="68"/>
    <col min="11521" max="11521" width="25.7109375" style="68" customWidth="1"/>
    <col min="11522" max="11530" width="7.7109375" style="68" customWidth="1"/>
    <col min="11531" max="11531" width="25.7109375" style="68" customWidth="1"/>
    <col min="11532" max="11776" width="9.140625" style="68"/>
    <col min="11777" max="11777" width="25.7109375" style="68" customWidth="1"/>
    <col min="11778" max="11786" width="7.7109375" style="68" customWidth="1"/>
    <col min="11787" max="11787" width="25.7109375" style="68" customWidth="1"/>
    <col min="11788" max="12032" width="9.140625" style="68"/>
    <col min="12033" max="12033" width="25.7109375" style="68" customWidth="1"/>
    <col min="12034" max="12042" width="7.7109375" style="68" customWidth="1"/>
    <col min="12043" max="12043" width="25.7109375" style="68" customWidth="1"/>
    <col min="12044" max="12288" width="9.140625" style="68"/>
    <col min="12289" max="12289" width="25.7109375" style="68" customWidth="1"/>
    <col min="12290" max="12298" width="7.7109375" style="68" customWidth="1"/>
    <col min="12299" max="12299" width="25.7109375" style="68" customWidth="1"/>
    <col min="12300" max="12544" width="9.140625" style="68"/>
    <col min="12545" max="12545" width="25.7109375" style="68" customWidth="1"/>
    <col min="12546" max="12554" width="7.7109375" style="68" customWidth="1"/>
    <col min="12555" max="12555" width="25.7109375" style="68" customWidth="1"/>
    <col min="12556" max="12800" width="9.140625" style="68"/>
    <col min="12801" max="12801" width="25.7109375" style="68" customWidth="1"/>
    <col min="12802" max="12810" width="7.7109375" style="68" customWidth="1"/>
    <col min="12811" max="12811" width="25.7109375" style="68" customWidth="1"/>
    <col min="12812" max="13056" width="9.140625" style="68"/>
    <col min="13057" max="13057" width="25.7109375" style="68" customWidth="1"/>
    <col min="13058" max="13066" width="7.7109375" style="68" customWidth="1"/>
    <col min="13067" max="13067" width="25.7109375" style="68" customWidth="1"/>
    <col min="13068" max="13312" width="9.140625" style="68"/>
    <col min="13313" max="13313" width="25.7109375" style="68" customWidth="1"/>
    <col min="13314" max="13322" width="7.7109375" style="68" customWidth="1"/>
    <col min="13323" max="13323" width="25.7109375" style="68" customWidth="1"/>
    <col min="13324" max="13568" width="9.140625" style="68"/>
    <col min="13569" max="13569" width="25.7109375" style="68" customWidth="1"/>
    <col min="13570" max="13578" width="7.7109375" style="68" customWidth="1"/>
    <col min="13579" max="13579" width="25.7109375" style="68" customWidth="1"/>
    <col min="13580" max="13824" width="9.140625" style="68"/>
    <col min="13825" max="13825" width="25.7109375" style="68" customWidth="1"/>
    <col min="13826" max="13834" width="7.7109375" style="68" customWidth="1"/>
    <col min="13835" max="13835" width="25.7109375" style="68" customWidth="1"/>
    <col min="13836" max="14080" width="9.140625" style="68"/>
    <col min="14081" max="14081" width="25.7109375" style="68" customWidth="1"/>
    <col min="14082" max="14090" width="7.7109375" style="68" customWidth="1"/>
    <col min="14091" max="14091" width="25.7109375" style="68" customWidth="1"/>
    <col min="14092" max="14336" width="9.140625" style="68"/>
    <col min="14337" max="14337" width="25.7109375" style="68" customWidth="1"/>
    <col min="14338" max="14346" width="7.7109375" style="68" customWidth="1"/>
    <col min="14347" max="14347" width="25.7109375" style="68" customWidth="1"/>
    <col min="14348" max="14592" width="9.140625" style="68"/>
    <col min="14593" max="14593" width="25.7109375" style="68" customWidth="1"/>
    <col min="14594" max="14602" width="7.7109375" style="68" customWidth="1"/>
    <col min="14603" max="14603" width="25.7109375" style="68" customWidth="1"/>
    <col min="14604" max="14848" width="9.140625" style="68"/>
    <col min="14849" max="14849" width="25.7109375" style="68" customWidth="1"/>
    <col min="14850" max="14858" width="7.7109375" style="68" customWidth="1"/>
    <col min="14859" max="14859" width="25.7109375" style="68" customWidth="1"/>
    <col min="14860" max="15104" width="9.140625" style="68"/>
    <col min="15105" max="15105" width="25.7109375" style="68" customWidth="1"/>
    <col min="15106" max="15114" width="7.7109375" style="68" customWidth="1"/>
    <col min="15115" max="15115" width="25.7109375" style="68" customWidth="1"/>
    <col min="15116" max="15360" width="9.140625" style="68"/>
    <col min="15361" max="15361" width="25.7109375" style="68" customWidth="1"/>
    <col min="15362" max="15370" width="7.7109375" style="68" customWidth="1"/>
    <col min="15371" max="15371" width="25.7109375" style="68" customWidth="1"/>
    <col min="15372" max="15616" width="9.140625" style="68"/>
    <col min="15617" max="15617" width="25.7109375" style="68" customWidth="1"/>
    <col min="15618" max="15626" width="7.7109375" style="68" customWidth="1"/>
    <col min="15627" max="15627" width="25.7109375" style="68" customWidth="1"/>
    <col min="15628" max="15872" width="9.140625" style="68"/>
    <col min="15873" max="15873" width="25.7109375" style="68" customWidth="1"/>
    <col min="15874" max="15882" width="7.7109375" style="68" customWidth="1"/>
    <col min="15883" max="15883" width="25.7109375" style="68" customWidth="1"/>
    <col min="15884" max="16128" width="9.140625" style="68"/>
    <col min="16129" max="16129" width="25.7109375" style="68" customWidth="1"/>
    <col min="16130" max="16138" width="7.7109375" style="68" customWidth="1"/>
    <col min="16139" max="16139" width="25.7109375" style="68" customWidth="1"/>
    <col min="16140" max="16384" width="9.140625" style="68"/>
  </cols>
  <sheetData>
    <row r="1" spans="1:11" ht="20.25" x14ac:dyDescent="0.2">
      <c r="A1" s="630" t="s">
        <v>317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1" ht="15.75" x14ac:dyDescent="0.2">
      <c r="A2" s="632" t="s">
        <v>365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15.75" x14ac:dyDescent="0.2">
      <c r="A3" s="632" t="s">
        <v>366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</row>
    <row r="4" spans="1:11" ht="20.25" customHeight="1" x14ac:dyDescent="0.2">
      <c r="A4" s="467" t="s">
        <v>118</v>
      </c>
      <c r="B4" s="463"/>
      <c r="C4" s="463"/>
      <c r="D4" s="463"/>
      <c r="E4" s="463"/>
      <c r="F4" s="463"/>
      <c r="G4" s="463"/>
      <c r="H4" s="463"/>
      <c r="I4" s="463"/>
      <c r="J4" s="463"/>
      <c r="K4" s="464" t="s">
        <v>69</v>
      </c>
    </row>
    <row r="5" spans="1:11" ht="30" customHeight="1" thickBot="1" x14ac:dyDescent="0.25">
      <c r="A5" s="666" t="s">
        <v>690</v>
      </c>
      <c r="B5" s="668" t="s">
        <v>275</v>
      </c>
      <c r="C5" s="668"/>
      <c r="D5" s="668"/>
      <c r="E5" s="669" t="s">
        <v>226</v>
      </c>
      <c r="F5" s="669"/>
      <c r="G5" s="669"/>
      <c r="H5" s="669" t="s">
        <v>225</v>
      </c>
      <c r="I5" s="669"/>
      <c r="J5" s="669"/>
      <c r="K5" s="670" t="s">
        <v>691</v>
      </c>
    </row>
    <row r="6" spans="1:11" ht="30" customHeight="1" x14ac:dyDescent="0.2">
      <c r="A6" s="667"/>
      <c r="B6" s="468" t="s">
        <v>280</v>
      </c>
      <c r="C6" s="469" t="s">
        <v>230</v>
      </c>
      <c r="D6" s="469" t="s">
        <v>229</v>
      </c>
      <c r="E6" s="468" t="s">
        <v>280</v>
      </c>
      <c r="F6" s="469" t="s">
        <v>230</v>
      </c>
      <c r="G6" s="469" t="s">
        <v>229</v>
      </c>
      <c r="H6" s="468" t="s">
        <v>280</v>
      </c>
      <c r="I6" s="469" t="s">
        <v>230</v>
      </c>
      <c r="J6" s="469" t="s">
        <v>229</v>
      </c>
      <c r="K6" s="671"/>
    </row>
    <row r="7" spans="1:11" s="1" customFormat="1" ht="24.95" customHeight="1" thickBot="1" x14ac:dyDescent="0.25">
      <c r="A7" s="470">
        <v>2003</v>
      </c>
      <c r="B7" s="474">
        <v>12.5</v>
      </c>
      <c r="C7" s="474">
        <v>10.65</v>
      </c>
      <c r="D7" s="474">
        <v>14.17</v>
      </c>
      <c r="E7" s="474">
        <v>11.4</v>
      </c>
      <c r="F7" s="475">
        <v>8</v>
      </c>
      <c r="G7" s="475">
        <v>14.6</v>
      </c>
      <c r="H7" s="474">
        <v>13.6</v>
      </c>
      <c r="I7" s="475">
        <v>13.5</v>
      </c>
      <c r="J7" s="475">
        <v>13.66</v>
      </c>
      <c r="K7" s="473">
        <v>2003</v>
      </c>
    </row>
    <row r="8" spans="1:11" s="1" customFormat="1" ht="24.95" customHeight="1" thickTop="1" thickBot="1" x14ac:dyDescent="0.25">
      <c r="A8" s="161">
        <v>2004</v>
      </c>
      <c r="B8" s="201">
        <v>10.4</v>
      </c>
      <c r="C8" s="201">
        <v>10.18</v>
      </c>
      <c r="D8" s="201">
        <v>10.6</v>
      </c>
      <c r="E8" s="201">
        <v>11.9</v>
      </c>
      <c r="F8" s="202">
        <v>12.9</v>
      </c>
      <c r="G8" s="202">
        <v>11</v>
      </c>
      <c r="H8" s="201">
        <v>8.8000000000000007</v>
      </c>
      <c r="I8" s="202">
        <v>7.3</v>
      </c>
      <c r="J8" s="202">
        <v>10.16</v>
      </c>
      <c r="K8" s="173">
        <v>2004</v>
      </c>
    </row>
    <row r="9" spans="1:11" s="1" customFormat="1" ht="24.95" customHeight="1" thickTop="1" thickBot="1" x14ac:dyDescent="0.25">
      <c r="A9" s="162">
        <v>2005</v>
      </c>
      <c r="B9" s="203">
        <v>10.5</v>
      </c>
      <c r="C9" s="203">
        <v>9.14</v>
      </c>
      <c r="D9" s="203">
        <v>11.7</v>
      </c>
      <c r="E9" s="203">
        <v>10.4</v>
      </c>
      <c r="F9" s="204">
        <v>9.6</v>
      </c>
      <c r="G9" s="204">
        <v>11.04</v>
      </c>
      <c r="H9" s="203">
        <v>10.5</v>
      </c>
      <c r="I9" s="204">
        <v>8.6</v>
      </c>
      <c r="J9" s="204">
        <v>12.48</v>
      </c>
      <c r="K9" s="174">
        <v>2005</v>
      </c>
    </row>
    <row r="10" spans="1:11" s="1" customFormat="1" ht="24.95" customHeight="1" thickTop="1" thickBot="1" x14ac:dyDescent="0.25">
      <c r="A10" s="161">
        <v>2006</v>
      </c>
      <c r="B10" s="201">
        <v>10.7</v>
      </c>
      <c r="C10" s="201">
        <v>9.82</v>
      </c>
      <c r="D10" s="201">
        <v>11.5</v>
      </c>
      <c r="E10" s="201">
        <v>10.3</v>
      </c>
      <c r="F10" s="202">
        <v>10.3</v>
      </c>
      <c r="G10" s="202">
        <v>10.4</v>
      </c>
      <c r="H10" s="201">
        <v>11.1</v>
      </c>
      <c r="I10" s="202">
        <v>9.3000000000000007</v>
      </c>
      <c r="J10" s="202">
        <v>12.86</v>
      </c>
      <c r="K10" s="173">
        <v>2006</v>
      </c>
    </row>
    <row r="11" spans="1:11" s="1" customFormat="1" ht="24.95" customHeight="1" thickTop="1" thickBot="1" x14ac:dyDescent="0.25">
      <c r="A11" s="162">
        <v>2007</v>
      </c>
      <c r="B11" s="203">
        <v>9.1</v>
      </c>
      <c r="C11" s="203">
        <v>8.39</v>
      </c>
      <c r="D11" s="203">
        <v>9.68</v>
      </c>
      <c r="E11" s="203">
        <v>9.5</v>
      </c>
      <c r="F11" s="204">
        <v>9.5</v>
      </c>
      <c r="G11" s="204">
        <v>9.5</v>
      </c>
      <c r="H11" s="203">
        <v>8.5</v>
      </c>
      <c r="I11" s="204">
        <v>7.1</v>
      </c>
      <c r="J11" s="204">
        <v>9.84</v>
      </c>
      <c r="K11" s="174">
        <v>2007</v>
      </c>
    </row>
    <row r="12" spans="1:11" s="1" customFormat="1" ht="24.95" customHeight="1" thickTop="1" thickBot="1" x14ac:dyDescent="0.25">
      <c r="A12" s="161">
        <v>2008</v>
      </c>
      <c r="B12" s="201">
        <v>9.5299999999999994</v>
      </c>
      <c r="C12" s="201">
        <v>9.4</v>
      </c>
      <c r="D12" s="201">
        <v>9.65</v>
      </c>
      <c r="E12" s="201">
        <v>10.9</v>
      </c>
      <c r="F12" s="202">
        <v>10.9</v>
      </c>
      <c r="G12" s="202">
        <v>10.8</v>
      </c>
      <c r="H12" s="201">
        <v>7.75</v>
      </c>
      <c r="I12" s="202">
        <v>7.4</v>
      </c>
      <c r="J12" s="202">
        <v>8.1</v>
      </c>
      <c r="K12" s="173">
        <v>2008</v>
      </c>
    </row>
    <row r="13" spans="1:11" s="1" customFormat="1" ht="24.95" customHeight="1" thickTop="1" thickBot="1" x14ac:dyDescent="0.25">
      <c r="A13" s="162">
        <v>2009</v>
      </c>
      <c r="B13" s="203">
        <v>8.8000000000000007</v>
      </c>
      <c r="C13" s="203">
        <v>8.3000000000000007</v>
      </c>
      <c r="D13" s="203">
        <v>9.1999999999999993</v>
      </c>
      <c r="E13" s="203">
        <v>8.6999999999999993</v>
      </c>
      <c r="F13" s="204">
        <v>9.4</v>
      </c>
      <c r="G13" s="204">
        <v>8.1</v>
      </c>
      <c r="H13" s="203">
        <v>8.8000000000000007</v>
      </c>
      <c r="I13" s="204">
        <v>6.7</v>
      </c>
      <c r="J13" s="204">
        <v>10.9</v>
      </c>
      <c r="K13" s="174">
        <v>2009</v>
      </c>
    </row>
    <row r="14" spans="1:11" s="1" customFormat="1" ht="24.95" customHeight="1" thickTop="1" thickBot="1" x14ac:dyDescent="0.25">
      <c r="A14" s="161">
        <v>2010</v>
      </c>
      <c r="B14" s="201">
        <v>8.5</v>
      </c>
      <c r="C14" s="201">
        <v>7.9</v>
      </c>
      <c r="D14" s="201">
        <v>9</v>
      </c>
      <c r="E14" s="201">
        <v>8.6999999999999993</v>
      </c>
      <c r="F14" s="202">
        <v>7.9</v>
      </c>
      <c r="G14" s="202">
        <v>9.4</v>
      </c>
      <c r="H14" s="201">
        <v>8.1</v>
      </c>
      <c r="I14" s="202">
        <v>8</v>
      </c>
      <c r="J14" s="202">
        <v>8.3000000000000007</v>
      </c>
      <c r="K14" s="173">
        <v>2010</v>
      </c>
    </row>
    <row r="15" spans="1:11" s="1" customFormat="1" ht="24.95" customHeight="1" thickTop="1" thickBot="1" x14ac:dyDescent="0.25">
      <c r="A15" s="162">
        <v>2011</v>
      </c>
      <c r="B15" s="203">
        <v>9</v>
      </c>
      <c r="C15" s="203">
        <v>8.3000000000000007</v>
      </c>
      <c r="D15" s="203">
        <v>9.6</v>
      </c>
      <c r="E15" s="203">
        <v>9.4</v>
      </c>
      <c r="F15" s="204">
        <v>8.5</v>
      </c>
      <c r="G15" s="204">
        <v>10.4</v>
      </c>
      <c r="H15" s="203">
        <v>8.1999999999999993</v>
      </c>
      <c r="I15" s="204">
        <v>8</v>
      </c>
      <c r="J15" s="204">
        <v>8.4</v>
      </c>
      <c r="K15" s="174">
        <v>2011</v>
      </c>
    </row>
    <row r="16" spans="1:11" s="1" customFormat="1" ht="24.95" customHeight="1" thickTop="1" x14ac:dyDescent="0.2">
      <c r="A16" s="163">
        <v>2012</v>
      </c>
      <c r="B16" s="205">
        <v>8.8000000000000007</v>
      </c>
      <c r="C16" s="205">
        <v>7.1</v>
      </c>
      <c r="D16" s="205">
        <v>10.4</v>
      </c>
      <c r="E16" s="205">
        <v>8.9</v>
      </c>
      <c r="F16" s="206">
        <v>6.9</v>
      </c>
      <c r="G16" s="206">
        <v>10.9</v>
      </c>
      <c r="H16" s="205">
        <v>8.5</v>
      </c>
      <c r="I16" s="206">
        <v>7.6</v>
      </c>
      <c r="J16" s="206">
        <v>9.3000000000000007</v>
      </c>
      <c r="K16" s="175">
        <v>2012</v>
      </c>
    </row>
    <row r="17" spans="1:11" ht="24.95" customHeight="1" x14ac:dyDescent="0.2">
      <c r="A17" s="8"/>
      <c r="B17" s="9"/>
      <c r="C17" s="9"/>
      <c r="D17" s="9"/>
      <c r="E17" s="9"/>
      <c r="F17" s="10"/>
      <c r="G17" s="10"/>
      <c r="H17" s="9"/>
      <c r="I17" s="10"/>
      <c r="J17" s="11"/>
      <c r="K17" s="8"/>
    </row>
    <row r="18" spans="1:11" ht="24.95" customHeight="1" x14ac:dyDescent="0.2">
      <c r="A18" s="8"/>
      <c r="B18" s="9"/>
      <c r="C18" s="9"/>
      <c r="D18" s="9"/>
      <c r="E18" s="9"/>
      <c r="F18" s="10"/>
      <c r="G18" s="10"/>
      <c r="H18" s="9"/>
      <c r="I18" s="10"/>
      <c r="J18" s="11"/>
      <c r="K18" s="8"/>
    </row>
    <row r="19" spans="1:11" ht="21" customHeight="1" x14ac:dyDescent="0.2"/>
    <row r="20" spans="1:11" ht="21" customHeight="1" x14ac:dyDescent="0.2"/>
    <row r="21" spans="1:11" ht="30" x14ac:dyDescent="0.2">
      <c r="A21" s="12" t="s">
        <v>119</v>
      </c>
      <c r="B21" s="12" t="s">
        <v>120</v>
      </c>
    </row>
  </sheetData>
  <mergeCells count="8">
    <mergeCell ref="A1:K1"/>
    <mergeCell ref="A2:K2"/>
    <mergeCell ref="A3:K3"/>
    <mergeCell ref="A5:A6"/>
    <mergeCell ref="B5:D5"/>
    <mergeCell ref="E5:G5"/>
    <mergeCell ref="H5:J5"/>
    <mergeCell ref="K5:K6"/>
  </mergeCells>
  <printOptions horizontalCentered="1" verticalCentered="1"/>
  <pageMargins left="0.74803149606299213" right="0.74803149606299213" top="0.39370078740157483" bottom="0.19685039370078741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Vital statistics annual bulletin births and deaths 2012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النشرة السنوية للاحصاءات الحيوية المواليد والوفيات 2012</DocumentDescription>
    <TaxKeywordTaxHTField xmlns="b1657202-86a7-46c3-ba71-02bb0da5a392">
      <Terms xmlns="http://schemas.microsoft.com/office/infopath/2007/PartnerControls"/>
    </TaxKeywordTaxHTField>
    <Year xmlns="b1657202-86a7-46c3-ba71-02bb0da5a392">2012</Year>
    <PublishingStartDate xmlns="http://schemas.microsoft.com/sharepoint/v3">2012-12-31T21:00:00+00:00</PublishingStartDate>
    <Visible xmlns="b1657202-86a7-46c3-ba71-02bb0da5a392">true</Visible>
    <ArabicTitle xmlns="b1657202-86a7-46c3-ba71-02bb0da5a392">النشرة السنوية للاحصاءات الحيوية المواليد والوفيات 2012</ArabicTitle>
    <DocumentDescription0 xmlns="423524d6-f9d7-4b47-aadf-7b8f6888b7b0">Vital statistics annual bulletin births and deaths 2012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045AECC6-ED6B-422F-AC5D-2F48055D81C1}"/>
</file>

<file path=customXml/itemProps2.xml><?xml version="1.0" encoding="utf-8"?>
<ds:datastoreItem xmlns:ds="http://schemas.openxmlformats.org/officeDocument/2006/customXml" ds:itemID="{2FC321BB-F264-4E0C-BB0D-6EBD8B45137A}"/>
</file>

<file path=customXml/itemProps3.xml><?xml version="1.0" encoding="utf-8"?>
<ds:datastoreItem xmlns:ds="http://schemas.openxmlformats.org/officeDocument/2006/customXml" ds:itemID="{DEBAA163-98A6-490D-A75E-824EC1261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36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35</vt:i4>
      </vt:variant>
    </vt:vector>
  </HeadingPairs>
  <TitlesOfParts>
    <vt:vector size="78" baseType="lpstr">
      <vt:lpstr>المحتويات</vt:lpstr>
      <vt:lpstr>Cont</vt:lpstr>
      <vt:lpstr>Con-GR</vt:lpstr>
      <vt:lpstr>Chapter 1</vt:lpstr>
      <vt:lpstr>1</vt:lpstr>
      <vt:lpstr>2</vt:lpstr>
      <vt:lpstr>3</vt:lpstr>
      <vt:lpstr>4</vt:lpstr>
      <vt:lpstr>5</vt:lpstr>
      <vt:lpstr>6</vt:lpstr>
      <vt:lpstr>Chapter 2</vt:lpstr>
      <vt:lpstr>B1</vt:lpstr>
      <vt:lpstr>B2</vt:lpstr>
      <vt:lpstr>B3</vt:lpstr>
      <vt:lpstr>B4</vt:lpstr>
      <vt:lpstr>B5</vt:lpstr>
      <vt:lpstr>B6</vt:lpstr>
      <vt:lpstr>B7</vt:lpstr>
      <vt:lpstr>Chapter 3</vt:lpstr>
      <vt:lpstr>D-1</vt:lpstr>
      <vt:lpstr>D-2</vt:lpstr>
      <vt:lpstr>D-3</vt:lpstr>
      <vt:lpstr>D-4</vt:lpstr>
      <vt:lpstr>D-5</vt:lpstr>
      <vt:lpstr>D-6-1</vt:lpstr>
      <vt:lpstr>D-6-2</vt:lpstr>
      <vt:lpstr>D-6-3</vt:lpstr>
      <vt:lpstr>Chapter 4</vt:lpstr>
      <vt:lpstr>ID-1</vt:lpstr>
      <vt:lpstr>ID-2</vt:lpstr>
      <vt:lpstr>ID-3</vt:lpstr>
      <vt:lpstr>ID-4</vt:lpstr>
      <vt:lpstr>Chapter 5</vt:lpstr>
      <vt:lpstr>DP-1</vt:lpstr>
      <vt:lpstr>DP-2</vt:lpstr>
      <vt:lpstr>DP-3</vt:lpstr>
      <vt:lpstr>Chart1</vt:lpstr>
      <vt:lpstr>Chart2</vt:lpstr>
      <vt:lpstr>Chart3</vt:lpstr>
      <vt:lpstr>Chart4</vt:lpstr>
      <vt:lpstr>Chart5</vt:lpstr>
      <vt:lpstr>Chart 6</vt:lpstr>
      <vt:lpstr>Chart7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'B2'!Print_Area</vt:lpstr>
      <vt:lpstr>'B3'!Print_Area</vt:lpstr>
      <vt:lpstr>'B4'!Print_Area</vt:lpstr>
      <vt:lpstr>'B5'!Print_Area</vt:lpstr>
      <vt:lpstr>'B6'!Print_Area</vt:lpstr>
      <vt:lpstr>'B7'!Print_Area</vt:lpstr>
      <vt:lpstr>'Chapter 2'!Print_Area</vt:lpstr>
      <vt:lpstr>'Chapter 3'!Print_Area</vt:lpstr>
      <vt:lpstr>'Chapter 4'!Print_Area</vt:lpstr>
      <vt:lpstr>'Chapter 5'!Print_Area</vt:lpstr>
      <vt:lpstr>Cont!Print_Area</vt:lpstr>
      <vt:lpstr>'D-1'!Print_Area</vt:lpstr>
      <vt:lpstr>'D-2'!Print_Area</vt:lpstr>
      <vt:lpstr>'D-3'!Print_Area</vt:lpstr>
      <vt:lpstr>'D-5'!Print_Area</vt:lpstr>
      <vt:lpstr>'D-6-1'!Print_Area</vt:lpstr>
      <vt:lpstr>'D-6-2'!Print_Area</vt:lpstr>
      <vt:lpstr>'D-6-3'!Print_Area</vt:lpstr>
      <vt:lpstr>'DP-1'!Print_Area</vt:lpstr>
      <vt:lpstr>'DP-2'!Print_Area</vt:lpstr>
      <vt:lpstr>'DP-3'!Print_Area</vt:lpstr>
      <vt:lpstr>'ID-1'!Print_Area</vt:lpstr>
      <vt:lpstr>'ID-4'!Print_Area</vt:lpstr>
      <vt:lpstr>Cont!Print_Titles</vt:lpstr>
      <vt:lpstr>'D-4'!Print_Titles</vt:lpstr>
      <vt:lpstr>'D-6-1'!Print_Titles</vt:lpstr>
      <vt:lpstr>'D-6-2'!Print_Titles</vt:lpstr>
      <vt:lpstr>'D-6-3'!Print_Titles</vt:lpstr>
      <vt:lpstr>'ID-4'!Print_Titles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Vital statistics annual bulletin births and deaths 2012</dc:title>
  <dc:creator>oedris</dc:creator>
  <cp:keywords/>
  <cp:lastModifiedBy>Amjad Ahmed Abdelwahab</cp:lastModifiedBy>
  <cp:lastPrinted>2016-05-03T09:41:54Z</cp:lastPrinted>
  <dcterms:created xsi:type="dcterms:W3CDTF">2010-07-20T08:15:48Z</dcterms:created>
  <dcterms:modified xsi:type="dcterms:W3CDTF">2016-05-08T06:30:54Z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Vital statistics annual bulletin births and deaths 2012</vt:lpwstr>
  </property>
</Properties>
</file>